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O28" i="1" l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HI29" i="1" s="1"/>
  <c r="GQ52" i="1" l="1"/>
  <c r="HI52" i="1" s="1"/>
  <c r="GQ51" i="1"/>
  <c r="IA51" i="1" s="1"/>
  <c r="IL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HI31" i="1" s="1"/>
  <c r="GQ30" i="1"/>
  <c r="HI30" i="1" s="1"/>
  <c r="GQ28" i="1"/>
  <c r="HC43" i="1" l="1"/>
  <c r="HI28" i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35" i="1"/>
  <c r="IA35" i="1"/>
  <c r="IL35" i="1" s="1"/>
  <c r="HC38" i="1"/>
  <c r="IA38" i="1"/>
  <c r="IL38" i="1" s="1"/>
  <c r="IA32" i="1"/>
  <c r="IL32" i="1" s="1"/>
  <c r="IA39" i="1"/>
  <c r="IL39" i="1" s="1"/>
  <c r="IA41" i="1"/>
  <c r="IL41" i="1" s="1"/>
  <c r="HC47" i="1"/>
  <c r="HC46" i="1"/>
  <c r="HC40" i="1"/>
  <c r="IA40" i="1"/>
  <c r="IL40" i="1" s="1"/>
  <c r="HC31" i="1"/>
  <c r="HC28" i="1"/>
  <c r="HC33" i="1"/>
  <c r="HC45" i="1"/>
  <c r="IA48" i="1"/>
  <c r="IL48" i="1" s="1"/>
  <c r="HC30" i="1"/>
  <c r="HC32" i="1"/>
  <c r="HC44" i="1"/>
  <c r="HC52" i="1"/>
  <c r="HC29" i="1"/>
  <c r="HC34" i="1"/>
  <c r="HC39" i="1"/>
  <c r="HC51" i="1"/>
  <c r="IA54" i="1" l="1"/>
</calcChain>
</file>

<file path=xl/sharedStrings.xml><?xml version="1.0" encoding="utf-8"?>
<sst xmlns="http://schemas.openxmlformats.org/spreadsheetml/2006/main" count="122" uniqueCount="107">
  <si>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</si>
  <si>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</si>
  <si>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</si>
  <si>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</si>
  <si>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</si>
  <si>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</si>
  <si>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</si>
  <si>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</si>
  <si>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</si>
  <si>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</si>
  <si>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</si>
  <si>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</si>
  <si>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</si>
  <si>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</si>
  <si>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</si>
  <si>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</si>
  <si>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</si>
  <si>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</si>
  <si>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</si>
  <si>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</si>
  <si>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</si>
  <si>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</si>
  <si>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</si>
  <si>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</si>
  <si>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</si>
  <si>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</si>
  <si>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</si>
  <si>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</si>
  <si>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</si>
  <si>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</si>
  <si>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</si>
  <si>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</si>
  <si>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</si>
  <si>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</si>
  <si>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</si>
  <si>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</si>
  <si>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</si>
  <si>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</si>
  <si>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</si>
  <si>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</si>
  <si>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</si>
  <si>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</si>
  <si>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</si>
  <si>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</si>
  <si>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</si>
  <si>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</si>
  <si>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</si>
  <si>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</si>
  <si>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</si>
  <si>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</si>
  <si>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</si>
  <si>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</si>
  <si>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</si>
  <si>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</si>
  <si>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</si>
  <si>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</si>
  <si>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</si>
  <si>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</si>
  <si>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</si>
  <si>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</si>
  <si>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</si>
  <si>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</si>
  <si>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</si>
  <si>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</si>
  <si>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</si>
  <si>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</si>
  <si>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</si>
  <si>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</si>
  <si>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</si>
  <si>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</si>
  <si>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</si>
  <si>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</si>
  <si>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</si>
  <si>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</si>
  <si>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</si>
  <si>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</si>
  <si>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</si>
  <si>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</si>
  <si>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</si>
  <si>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</si>
  <si>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</si>
  <si>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</si>
  <si>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</si>
  <si>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</si>
  <si>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</si>
  <si>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</si>
  <si>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</si>
  <si>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</si>
  <si>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</si>
  <si>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</si>
  <si>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</si>
  <si>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</si>
  <si>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</si>
  <si>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</si>
  <si>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</si>
  <si>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</si>
  <si>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</si>
  <si>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25</t>
  </si>
  <si>
    <t>2025г</t>
  </si>
  <si>
    <t>марта</t>
  </si>
  <si>
    <t>Сырники из творога с морковью</t>
  </si>
  <si>
    <t>Булочка домашняя</t>
  </si>
  <si>
    <t>Манка</t>
  </si>
  <si>
    <t>Дрожжи</t>
  </si>
  <si>
    <t>20</t>
  </si>
  <si>
    <t>Суп фасолевый</t>
  </si>
  <si>
    <t>Фасоль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</si>
</sst>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AW31" sqref="AW31:BB3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3.441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6" t="s">
        <v>7</v>
      </c>
      <c r="HA4" s="67"/>
      <c r="HB4" s="67"/>
      <c r="HC4" s="67"/>
      <c r="HD4" s="67"/>
      <c r="HE4" s="67"/>
      <c r="HF4" s="67"/>
      <c r="HG4" s="67"/>
      <c r="HH4" s="67"/>
      <c r="HI4" s="68"/>
    </row>
    <row r="5" spans="1:245" s="2" customFormat="1" ht="10.199999999999999" x14ac:dyDescent="0.2">
      <c r="A5" s="59" t="s">
        <v>8</v>
      </c>
      <c r="B5" s="59"/>
      <c r="C5" s="60" t="s">
        <v>104</v>
      </c>
      <c r="D5" s="61"/>
      <c r="E5" s="61"/>
      <c r="F5" s="62"/>
      <c r="G5" s="24" t="s">
        <v>8</v>
      </c>
      <c r="H5" s="24"/>
      <c r="I5" s="24"/>
      <c r="J5" s="60" t="s">
        <v>99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59">
        <v>20</v>
      </c>
      <c r="AD5" s="59"/>
      <c r="AE5" s="59"/>
      <c r="AF5" s="59"/>
      <c r="AG5" s="63" t="s">
        <v>97</v>
      </c>
      <c r="AH5" s="64"/>
      <c r="AI5" s="65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4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6"/>
      <c r="AQ7" s="80" t="s">
        <v>11</v>
      </c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6"/>
      <c r="BI7" s="86" t="s">
        <v>12</v>
      </c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6"/>
      <c r="CA7" s="80" t="s">
        <v>13</v>
      </c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6"/>
      <c r="CS7" s="80" t="s">
        <v>14</v>
      </c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6"/>
      <c r="DK7" s="88" t="s">
        <v>15</v>
      </c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HO7" s="114" t="s">
        <v>16</v>
      </c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6"/>
    </row>
    <row r="8" spans="1:245" s="2" customFormat="1" ht="10.199999999999999" x14ac:dyDescent="0.2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K8" s="11"/>
      <c r="HL8" s="11" t="s">
        <v>17</v>
      </c>
      <c r="HO8" s="111" t="s">
        <v>18</v>
      </c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3"/>
    </row>
    <row r="9" spans="1:245" s="2" customFormat="1" ht="10.199999999999999" x14ac:dyDescent="0.2">
      <c r="A9" s="97" t="s">
        <v>19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  <c r="X9" s="89" t="s">
        <v>20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1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O9" s="102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4"/>
    </row>
    <row r="10" spans="1:245" s="2" customFormat="1" ht="10.19999999999999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3"/>
      <c r="X10" s="92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3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FA10" s="11"/>
      <c r="FB10" s="11"/>
      <c r="FC10" s="11"/>
      <c r="FD10" s="11"/>
      <c r="FF10" s="11" t="s">
        <v>21</v>
      </c>
      <c r="FG10" s="60" t="s">
        <v>104</v>
      </c>
      <c r="FH10" s="61"/>
      <c r="FI10" s="61"/>
      <c r="FJ10" s="62"/>
      <c r="FK10" s="24" t="s">
        <v>8</v>
      </c>
      <c r="FL10" s="24"/>
      <c r="FM10" s="24"/>
      <c r="FN10" s="60" t="s">
        <v>99</v>
      </c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2"/>
      <c r="GG10" s="59">
        <v>20</v>
      </c>
      <c r="GH10" s="59"/>
      <c r="GI10" s="59"/>
      <c r="GJ10" s="59"/>
      <c r="GK10" s="63" t="s">
        <v>98</v>
      </c>
      <c r="GL10" s="64"/>
      <c r="GM10" s="65"/>
      <c r="GO10" s="24" t="s">
        <v>9</v>
      </c>
      <c r="GP10" s="24"/>
      <c r="HK10" s="11"/>
      <c r="HL10" s="11" t="s">
        <v>22</v>
      </c>
      <c r="HO10" s="105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7"/>
    </row>
    <row r="11" spans="1:245" s="2" customFormat="1" ht="10.199999999999999" x14ac:dyDescent="0.2">
      <c r="A11" s="100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6"/>
      <c r="AQ11" s="84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5"/>
      <c r="BI11" s="87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9"/>
      <c r="CA11" s="84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5"/>
      <c r="CS11" s="84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5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O11" s="102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4"/>
    </row>
    <row r="12" spans="1:245" s="2" customFormat="1" ht="10.199999999999999" x14ac:dyDescent="0.2">
      <c r="A12" s="101">
        <v>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3"/>
      <c r="X12" s="72">
        <v>2</v>
      </c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3"/>
      <c r="AQ12" s="72">
        <v>3</v>
      </c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3"/>
      <c r="BI12" s="72">
        <v>4</v>
      </c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3"/>
      <c r="CA12" s="72">
        <v>5</v>
      </c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3"/>
      <c r="CS12" s="69">
        <v>6</v>
      </c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1"/>
      <c r="DK12" s="69">
        <v>7</v>
      </c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1"/>
      <c r="EI12" s="2" t="s">
        <v>23</v>
      </c>
      <c r="FA12" s="108" t="s">
        <v>24</v>
      </c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10"/>
      <c r="HK12" s="11"/>
      <c r="HL12" s="11" t="s">
        <v>25</v>
      </c>
      <c r="HO12" s="105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7"/>
    </row>
    <row r="13" spans="1:245" s="2" customFormat="1" ht="13.5" customHeight="1" x14ac:dyDescent="0.2">
      <c r="A13" s="164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32"/>
      <c r="X13" s="131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32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5"/>
      <c r="BI13" s="133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5"/>
      <c r="CA13" s="133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5"/>
      <c r="CS13" s="138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9"/>
      <c r="DK13" s="136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7"/>
      <c r="HO13" s="102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4"/>
    </row>
    <row r="14" spans="1:245" s="2" customFormat="1" ht="13.5" customHeight="1" x14ac:dyDescent="0.2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7"/>
      <c r="X14" s="169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7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8"/>
      <c r="DK14" s="129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30"/>
      <c r="EI14" s="2" t="s">
        <v>26</v>
      </c>
      <c r="FN14" s="108" t="s">
        <v>27</v>
      </c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10"/>
      <c r="HO14" s="105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7"/>
    </row>
    <row r="15" spans="1:245" s="2" customFormat="1" ht="13.5" customHeight="1" x14ac:dyDescent="0.2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7"/>
      <c r="X15" s="169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7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8"/>
      <c r="DK15" s="129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30"/>
      <c r="HO15" s="117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4"/>
    </row>
    <row r="16" spans="1:245" s="2" customFormat="1" ht="13.5" customHeight="1" x14ac:dyDescent="0.2">
      <c r="A16" s="168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2"/>
      <c r="X16" s="140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2"/>
      <c r="AQ16" s="72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3"/>
      <c r="BI16" s="72">
        <v>103</v>
      </c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3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8"/>
      <c r="DK16" s="129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30"/>
      <c r="EI16" s="2" t="s">
        <v>28</v>
      </c>
      <c r="FR16" s="108" t="s">
        <v>29</v>
      </c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10"/>
      <c r="HO16" s="118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20"/>
    </row>
    <row r="17" spans="1:246" s="2" customFormat="1" ht="14.25" customHeight="1" x14ac:dyDescent="0.2">
      <c r="BR17" s="11"/>
      <c r="BW17" s="11" t="s">
        <v>30</v>
      </c>
      <c r="CA17" s="172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3"/>
      <c r="CS17" s="69">
        <v>104.4</v>
      </c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1"/>
      <c r="DK17" s="1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171"/>
    </row>
    <row r="18" spans="1:246" s="2" customFormat="1" ht="10.199999999999999" x14ac:dyDescent="0.2"/>
    <row r="19" spans="1:246" s="2" customFormat="1" ht="10.199999999999999" x14ac:dyDescent="0.2">
      <c r="A19" s="185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6" t="s">
        <v>32</v>
      </c>
      <c r="AE19" s="75"/>
      <c r="AF19" s="75"/>
      <c r="AG19" s="75"/>
      <c r="AH19" s="75"/>
      <c r="AI19" s="75"/>
      <c r="AJ19" s="76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3" t="s">
        <v>34</v>
      </c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5"/>
    </row>
    <row r="20" spans="1:246" s="2" customFormat="1" ht="10.199999999999999" x14ac:dyDescent="0.2">
      <c r="A20" s="186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36</v>
      </c>
      <c r="Y20" s="144"/>
      <c r="Z20" s="144"/>
      <c r="AA20" s="144"/>
      <c r="AB20" s="144"/>
      <c r="AC20" s="145"/>
      <c r="AD20" s="81"/>
      <c r="AE20" s="82"/>
      <c r="AF20" s="82"/>
      <c r="AG20" s="82"/>
      <c r="AH20" s="82"/>
      <c r="AI20" s="82"/>
      <c r="AJ20" s="83"/>
      <c r="AK20" s="143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5"/>
      <c r="FM20" s="143" t="s">
        <v>40</v>
      </c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5"/>
      <c r="GQ20" s="86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6"/>
      <c r="HO20" s="206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46"/>
      <c r="Y21" s="147"/>
      <c r="Z21" s="147"/>
      <c r="AA21" s="147"/>
      <c r="AB21" s="147"/>
      <c r="AC21" s="148"/>
      <c r="AD21" s="81"/>
      <c r="AE21" s="82"/>
      <c r="AF21" s="82"/>
      <c r="AG21" s="82"/>
      <c r="AH21" s="82"/>
      <c r="AI21" s="82"/>
      <c r="AJ21" s="83"/>
      <c r="AK21" s="149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1"/>
      <c r="CG21" s="149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1"/>
      <c r="EI21" s="149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1"/>
      <c r="FM21" s="149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1"/>
      <c r="GQ21" s="87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9"/>
      <c r="HO21" s="127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8"/>
    </row>
    <row r="22" spans="1:246" s="2" customFormat="1" ht="10.199999999999999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46"/>
      <c r="Y22" s="147"/>
      <c r="Z22" s="147"/>
      <c r="AA22" s="147"/>
      <c r="AB22" s="147"/>
      <c r="AC22" s="148"/>
      <c r="AD22" s="81"/>
      <c r="AE22" s="82"/>
      <c r="AF22" s="82"/>
      <c r="AG22" s="82"/>
      <c r="AH22" s="82"/>
      <c r="AI22" s="82"/>
      <c r="AJ22" s="83"/>
      <c r="AK22" s="152" t="s">
        <v>43</v>
      </c>
      <c r="AL22" s="153"/>
      <c r="AM22" s="153"/>
      <c r="AN22" s="153"/>
      <c r="AO22" s="153"/>
      <c r="AP22" s="154"/>
      <c r="AQ22" s="152" t="s">
        <v>44</v>
      </c>
      <c r="AR22" s="153"/>
      <c r="AS22" s="153"/>
      <c r="AT22" s="153"/>
      <c r="AU22" s="153"/>
      <c r="AV22" s="154"/>
      <c r="AW22" s="152" t="s">
        <v>45</v>
      </c>
      <c r="AX22" s="153"/>
      <c r="AY22" s="153"/>
      <c r="AZ22" s="153"/>
      <c r="BA22" s="153"/>
      <c r="BB22" s="154"/>
      <c r="BC22" s="152" t="s">
        <v>46</v>
      </c>
      <c r="BD22" s="153"/>
      <c r="BE22" s="153"/>
      <c r="BF22" s="153"/>
      <c r="BG22" s="153"/>
      <c r="BH22" s="154"/>
      <c r="BI22" s="152"/>
      <c r="BJ22" s="153"/>
      <c r="BK22" s="153"/>
      <c r="BL22" s="153"/>
      <c r="BM22" s="153"/>
      <c r="BN22" s="154"/>
      <c r="BO22" s="152"/>
      <c r="BP22" s="153"/>
      <c r="BQ22" s="153"/>
      <c r="BR22" s="153"/>
      <c r="BS22" s="153"/>
      <c r="BT22" s="154"/>
      <c r="BU22" s="152"/>
      <c r="BV22" s="153"/>
      <c r="BW22" s="153"/>
      <c r="BX22" s="153"/>
      <c r="BY22" s="153"/>
      <c r="BZ22" s="154"/>
      <c r="CA22" s="152"/>
      <c r="CB22" s="153"/>
      <c r="CC22" s="153"/>
      <c r="CD22" s="153"/>
      <c r="CE22" s="153"/>
      <c r="CF22" s="154"/>
      <c r="CG22" s="152" t="s">
        <v>105</v>
      </c>
      <c r="CH22" s="153"/>
      <c r="CI22" s="153"/>
      <c r="CJ22" s="153"/>
      <c r="CK22" s="153"/>
      <c r="CL22" s="154"/>
      <c r="CM22" s="152" t="s">
        <v>47</v>
      </c>
      <c r="CN22" s="153"/>
      <c r="CO22" s="153"/>
      <c r="CP22" s="153"/>
      <c r="CQ22" s="153"/>
      <c r="CR22" s="154"/>
      <c r="CS22" s="152" t="s">
        <v>48</v>
      </c>
      <c r="CT22" s="153"/>
      <c r="CU22" s="153"/>
      <c r="CV22" s="153"/>
      <c r="CW22" s="153"/>
      <c r="CX22" s="154"/>
      <c r="CY22" s="152" t="s">
        <v>49</v>
      </c>
      <c r="CZ22" s="153"/>
      <c r="DA22" s="153"/>
      <c r="DB22" s="153"/>
      <c r="DC22" s="153"/>
      <c r="DD22" s="154"/>
      <c r="DE22" s="152" t="s">
        <v>50</v>
      </c>
      <c r="DF22" s="153"/>
      <c r="DG22" s="153"/>
      <c r="DH22" s="153"/>
      <c r="DI22" s="153"/>
      <c r="DJ22" s="154"/>
      <c r="DK22" s="152" t="s">
        <v>51</v>
      </c>
      <c r="DL22" s="153"/>
      <c r="DM22" s="153"/>
      <c r="DN22" s="153"/>
      <c r="DO22" s="153"/>
      <c r="DP22" s="154"/>
      <c r="DQ22" s="152"/>
      <c r="DR22" s="153"/>
      <c r="DS22" s="153"/>
      <c r="DT22" s="153"/>
      <c r="DU22" s="153"/>
      <c r="DV22" s="154"/>
      <c r="DW22" s="152"/>
      <c r="DX22" s="153"/>
      <c r="DY22" s="153"/>
      <c r="DZ22" s="153"/>
      <c r="EA22" s="153"/>
      <c r="EB22" s="154"/>
      <c r="EC22" s="152"/>
      <c r="ED22" s="153"/>
      <c r="EE22" s="153"/>
      <c r="EF22" s="153"/>
      <c r="EG22" s="153"/>
      <c r="EH22" s="154"/>
      <c r="EI22" s="152" t="s">
        <v>100</v>
      </c>
      <c r="EJ22" s="153"/>
      <c r="EK22" s="153"/>
      <c r="EL22" s="153"/>
      <c r="EM22" s="153"/>
      <c r="EN22" s="154"/>
      <c r="EO22" s="152" t="s">
        <v>52</v>
      </c>
      <c r="EP22" s="153"/>
      <c r="EQ22" s="153"/>
      <c r="ER22" s="153"/>
      <c r="ES22" s="153"/>
      <c r="ET22" s="154"/>
      <c r="EU22" s="152" t="s">
        <v>53</v>
      </c>
      <c r="EV22" s="153"/>
      <c r="EW22" s="153"/>
      <c r="EX22" s="153"/>
      <c r="EY22" s="153"/>
      <c r="EZ22" s="154"/>
      <c r="FA22" s="152" t="s">
        <v>54</v>
      </c>
      <c r="FB22" s="153"/>
      <c r="FC22" s="153"/>
      <c r="FD22" s="153"/>
      <c r="FE22" s="153"/>
      <c r="FF22" s="154"/>
      <c r="FG22" s="152" t="s">
        <v>101</v>
      </c>
      <c r="FH22" s="153"/>
      <c r="FI22" s="153"/>
      <c r="FJ22" s="153"/>
      <c r="FK22" s="153"/>
      <c r="FL22" s="154"/>
      <c r="FM22" s="152"/>
      <c r="FN22" s="153"/>
      <c r="FO22" s="153"/>
      <c r="FP22" s="153"/>
      <c r="FQ22" s="153"/>
      <c r="FR22" s="154"/>
      <c r="FS22" s="152"/>
      <c r="FT22" s="153"/>
      <c r="FU22" s="153"/>
      <c r="FV22" s="153"/>
      <c r="FW22" s="153"/>
      <c r="FX22" s="154"/>
      <c r="FY22" s="152"/>
      <c r="FZ22" s="153"/>
      <c r="GA22" s="153"/>
      <c r="GB22" s="153"/>
      <c r="GC22" s="153"/>
      <c r="GD22" s="154"/>
      <c r="GE22" s="152"/>
      <c r="GF22" s="153"/>
      <c r="GG22" s="153"/>
      <c r="GH22" s="153"/>
      <c r="GI22" s="153"/>
      <c r="GJ22" s="154"/>
      <c r="GK22" s="152"/>
      <c r="GL22" s="153"/>
      <c r="GM22" s="153"/>
      <c r="GN22" s="153"/>
      <c r="GO22" s="153"/>
      <c r="GP22" s="154"/>
      <c r="GQ22" s="86" t="s">
        <v>55</v>
      </c>
      <c r="GR22" s="75"/>
      <c r="GS22" s="75"/>
      <c r="GT22" s="75"/>
      <c r="GU22" s="75"/>
      <c r="GV22" s="76"/>
      <c r="GW22" s="188" t="s">
        <v>56</v>
      </c>
      <c r="GX22" s="189"/>
      <c r="GY22" s="189"/>
      <c r="GZ22" s="189"/>
      <c r="HA22" s="189"/>
      <c r="HB22" s="190"/>
      <c r="HC22" s="176" t="s">
        <v>57</v>
      </c>
      <c r="HD22" s="177"/>
      <c r="HE22" s="177"/>
      <c r="HF22" s="177"/>
      <c r="HG22" s="177"/>
      <c r="HH22" s="178"/>
      <c r="HI22" s="176" t="s">
        <v>58</v>
      </c>
      <c r="HJ22" s="177"/>
      <c r="HK22" s="177"/>
      <c r="HL22" s="177"/>
      <c r="HM22" s="177"/>
      <c r="HN22" s="178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7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8"/>
    </row>
    <row r="23" spans="1:246" s="2" customFormat="1" ht="10.199999999999999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46"/>
      <c r="Y23" s="147"/>
      <c r="Z23" s="147"/>
      <c r="AA23" s="147"/>
      <c r="AB23" s="147"/>
      <c r="AC23" s="148"/>
      <c r="AD23" s="81"/>
      <c r="AE23" s="82"/>
      <c r="AF23" s="82"/>
      <c r="AG23" s="82"/>
      <c r="AH23" s="82"/>
      <c r="AI23" s="82"/>
      <c r="AJ23" s="83"/>
      <c r="AK23" s="155"/>
      <c r="AL23" s="156"/>
      <c r="AM23" s="156"/>
      <c r="AN23" s="156"/>
      <c r="AO23" s="156"/>
      <c r="AP23" s="157"/>
      <c r="AQ23" s="155"/>
      <c r="AR23" s="156"/>
      <c r="AS23" s="156"/>
      <c r="AT23" s="156"/>
      <c r="AU23" s="156"/>
      <c r="AV23" s="157"/>
      <c r="AW23" s="155"/>
      <c r="AX23" s="156"/>
      <c r="AY23" s="156"/>
      <c r="AZ23" s="156"/>
      <c r="BA23" s="156"/>
      <c r="BB23" s="157"/>
      <c r="BC23" s="155"/>
      <c r="BD23" s="156"/>
      <c r="BE23" s="156"/>
      <c r="BF23" s="156"/>
      <c r="BG23" s="156"/>
      <c r="BH23" s="157"/>
      <c r="BI23" s="155"/>
      <c r="BJ23" s="156"/>
      <c r="BK23" s="156"/>
      <c r="BL23" s="156"/>
      <c r="BM23" s="156"/>
      <c r="BN23" s="157"/>
      <c r="BO23" s="155"/>
      <c r="BP23" s="156"/>
      <c r="BQ23" s="156"/>
      <c r="BR23" s="156"/>
      <c r="BS23" s="156"/>
      <c r="BT23" s="157"/>
      <c r="BU23" s="155"/>
      <c r="BV23" s="156"/>
      <c r="BW23" s="156"/>
      <c r="BX23" s="156"/>
      <c r="BY23" s="156"/>
      <c r="BZ23" s="157"/>
      <c r="CA23" s="155"/>
      <c r="CB23" s="156"/>
      <c r="CC23" s="156"/>
      <c r="CD23" s="156"/>
      <c r="CE23" s="156"/>
      <c r="CF23" s="157"/>
      <c r="CG23" s="155"/>
      <c r="CH23" s="156"/>
      <c r="CI23" s="156"/>
      <c r="CJ23" s="156"/>
      <c r="CK23" s="156"/>
      <c r="CL23" s="157"/>
      <c r="CM23" s="155"/>
      <c r="CN23" s="156"/>
      <c r="CO23" s="156"/>
      <c r="CP23" s="156"/>
      <c r="CQ23" s="156"/>
      <c r="CR23" s="157"/>
      <c r="CS23" s="155"/>
      <c r="CT23" s="156"/>
      <c r="CU23" s="156"/>
      <c r="CV23" s="156"/>
      <c r="CW23" s="156"/>
      <c r="CX23" s="157"/>
      <c r="CY23" s="155"/>
      <c r="CZ23" s="156"/>
      <c r="DA23" s="156"/>
      <c r="DB23" s="156"/>
      <c r="DC23" s="156"/>
      <c r="DD23" s="157"/>
      <c r="DE23" s="155"/>
      <c r="DF23" s="156"/>
      <c r="DG23" s="156"/>
      <c r="DH23" s="156"/>
      <c r="DI23" s="156"/>
      <c r="DJ23" s="157"/>
      <c r="DK23" s="155"/>
      <c r="DL23" s="156"/>
      <c r="DM23" s="156"/>
      <c r="DN23" s="156"/>
      <c r="DO23" s="156"/>
      <c r="DP23" s="157"/>
      <c r="DQ23" s="155"/>
      <c r="DR23" s="156"/>
      <c r="DS23" s="156"/>
      <c r="DT23" s="156"/>
      <c r="DU23" s="156"/>
      <c r="DV23" s="157"/>
      <c r="DW23" s="155"/>
      <c r="DX23" s="156"/>
      <c r="DY23" s="156"/>
      <c r="DZ23" s="156"/>
      <c r="EA23" s="156"/>
      <c r="EB23" s="157"/>
      <c r="EC23" s="155"/>
      <c r="ED23" s="156"/>
      <c r="EE23" s="156"/>
      <c r="EF23" s="156"/>
      <c r="EG23" s="156"/>
      <c r="EH23" s="157"/>
      <c r="EI23" s="155"/>
      <c r="EJ23" s="156"/>
      <c r="EK23" s="156"/>
      <c r="EL23" s="156"/>
      <c r="EM23" s="156"/>
      <c r="EN23" s="157"/>
      <c r="EO23" s="155"/>
      <c r="EP23" s="156"/>
      <c r="EQ23" s="156"/>
      <c r="ER23" s="156"/>
      <c r="ES23" s="156"/>
      <c r="ET23" s="157"/>
      <c r="EU23" s="155"/>
      <c r="EV23" s="156"/>
      <c r="EW23" s="156"/>
      <c r="EX23" s="156"/>
      <c r="EY23" s="156"/>
      <c r="EZ23" s="157"/>
      <c r="FA23" s="155"/>
      <c r="FB23" s="156"/>
      <c r="FC23" s="156"/>
      <c r="FD23" s="156"/>
      <c r="FE23" s="156"/>
      <c r="FF23" s="157"/>
      <c r="FG23" s="155"/>
      <c r="FH23" s="156"/>
      <c r="FI23" s="156"/>
      <c r="FJ23" s="156"/>
      <c r="FK23" s="156"/>
      <c r="FL23" s="157"/>
      <c r="FM23" s="155"/>
      <c r="FN23" s="156"/>
      <c r="FO23" s="156"/>
      <c r="FP23" s="156"/>
      <c r="FQ23" s="156"/>
      <c r="FR23" s="157"/>
      <c r="FS23" s="155"/>
      <c r="FT23" s="156"/>
      <c r="FU23" s="156"/>
      <c r="FV23" s="156"/>
      <c r="FW23" s="156"/>
      <c r="FX23" s="157"/>
      <c r="FY23" s="155"/>
      <c r="FZ23" s="156"/>
      <c r="GA23" s="156"/>
      <c r="GB23" s="156"/>
      <c r="GC23" s="156"/>
      <c r="GD23" s="157"/>
      <c r="GE23" s="155"/>
      <c r="GF23" s="156"/>
      <c r="GG23" s="156"/>
      <c r="GH23" s="156"/>
      <c r="GI23" s="156"/>
      <c r="GJ23" s="157"/>
      <c r="GK23" s="155"/>
      <c r="GL23" s="156"/>
      <c r="GM23" s="156"/>
      <c r="GN23" s="156"/>
      <c r="GO23" s="156"/>
      <c r="GP23" s="157"/>
      <c r="GQ23" s="81"/>
      <c r="GR23" s="82"/>
      <c r="GS23" s="82"/>
      <c r="GT23" s="82"/>
      <c r="GU23" s="82"/>
      <c r="GV23" s="83"/>
      <c r="GW23" s="191"/>
      <c r="GX23" s="192"/>
      <c r="GY23" s="192"/>
      <c r="GZ23" s="192"/>
      <c r="HA23" s="192"/>
      <c r="HB23" s="193"/>
      <c r="HC23" s="179"/>
      <c r="HD23" s="180"/>
      <c r="HE23" s="180"/>
      <c r="HF23" s="180"/>
      <c r="HG23" s="180"/>
      <c r="HH23" s="181"/>
      <c r="HI23" s="179"/>
      <c r="HJ23" s="180"/>
      <c r="HK23" s="180"/>
      <c r="HL23" s="180"/>
      <c r="HM23" s="180"/>
      <c r="HN23" s="181"/>
      <c r="HO23" s="210" t="s">
        <v>61</v>
      </c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11"/>
      <c r="IA23" s="207" t="s">
        <v>62</v>
      </c>
      <c r="IB23" s="208"/>
      <c r="IC23" s="208"/>
      <c r="ID23" s="208"/>
      <c r="IE23" s="208"/>
      <c r="IF23" s="208"/>
      <c r="IG23" s="208"/>
      <c r="IH23" s="208"/>
      <c r="II23" s="208"/>
      <c r="IJ23" s="208"/>
      <c r="IK23" s="209"/>
    </row>
    <row r="24" spans="1:246" s="2" customFormat="1" ht="38.25" customHeight="1" x14ac:dyDescent="0.2">
      <c r="A24" s="187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1"/>
      <c r="X24" s="149"/>
      <c r="Y24" s="150"/>
      <c r="Z24" s="150"/>
      <c r="AA24" s="150"/>
      <c r="AB24" s="150"/>
      <c r="AC24" s="151"/>
      <c r="AD24" s="87"/>
      <c r="AE24" s="78"/>
      <c r="AF24" s="78"/>
      <c r="AG24" s="78"/>
      <c r="AH24" s="78"/>
      <c r="AI24" s="78"/>
      <c r="AJ24" s="79"/>
      <c r="AK24" s="158"/>
      <c r="AL24" s="159"/>
      <c r="AM24" s="159"/>
      <c r="AN24" s="159"/>
      <c r="AO24" s="159"/>
      <c r="AP24" s="160"/>
      <c r="AQ24" s="158"/>
      <c r="AR24" s="159"/>
      <c r="AS24" s="159"/>
      <c r="AT24" s="159"/>
      <c r="AU24" s="159"/>
      <c r="AV24" s="160"/>
      <c r="AW24" s="158"/>
      <c r="AX24" s="159"/>
      <c r="AY24" s="159"/>
      <c r="AZ24" s="159"/>
      <c r="BA24" s="159"/>
      <c r="BB24" s="160"/>
      <c r="BC24" s="158"/>
      <c r="BD24" s="159"/>
      <c r="BE24" s="159"/>
      <c r="BF24" s="159"/>
      <c r="BG24" s="159"/>
      <c r="BH24" s="160"/>
      <c r="BI24" s="158"/>
      <c r="BJ24" s="159"/>
      <c r="BK24" s="159"/>
      <c r="BL24" s="159"/>
      <c r="BM24" s="159"/>
      <c r="BN24" s="160"/>
      <c r="BO24" s="158"/>
      <c r="BP24" s="159"/>
      <c r="BQ24" s="159"/>
      <c r="BR24" s="159"/>
      <c r="BS24" s="159"/>
      <c r="BT24" s="160"/>
      <c r="BU24" s="158"/>
      <c r="BV24" s="159"/>
      <c r="BW24" s="159"/>
      <c r="BX24" s="159"/>
      <c r="BY24" s="159"/>
      <c r="BZ24" s="160"/>
      <c r="CA24" s="158"/>
      <c r="CB24" s="159"/>
      <c r="CC24" s="159"/>
      <c r="CD24" s="159"/>
      <c r="CE24" s="159"/>
      <c r="CF24" s="160"/>
      <c r="CG24" s="158"/>
      <c r="CH24" s="159"/>
      <c r="CI24" s="159"/>
      <c r="CJ24" s="159"/>
      <c r="CK24" s="159"/>
      <c r="CL24" s="160"/>
      <c r="CM24" s="158"/>
      <c r="CN24" s="159"/>
      <c r="CO24" s="159"/>
      <c r="CP24" s="159"/>
      <c r="CQ24" s="159"/>
      <c r="CR24" s="160"/>
      <c r="CS24" s="158"/>
      <c r="CT24" s="159"/>
      <c r="CU24" s="159"/>
      <c r="CV24" s="159"/>
      <c r="CW24" s="159"/>
      <c r="CX24" s="160"/>
      <c r="CY24" s="158"/>
      <c r="CZ24" s="159"/>
      <c r="DA24" s="159"/>
      <c r="DB24" s="159"/>
      <c r="DC24" s="159"/>
      <c r="DD24" s="160"/>
      <c r="DE24" s="158"/>
      <c r="DF24" s="159"/>
      <c r="DG24" s="159"/>
      <c r="DH24" s="159"/>
      <c r="DI24" s="159"/>
      <c r="DJ24" s="160"/>
      <c r="DK24" s="158"/>
      <c r="DL24" s="159"/>
      <c r="DM24" s="159"/>
      <c r="DN24" s="159"/>
      <c r="DO24" s="159"/>
      <c r="DP24" s="160"/>
      <c r="DQ24" s="158"/>
      <c r="DR24" s="159"/>
      <c r="DS24" s="159"/>
      <c r="DT24" s="159"/>
      <c r="DU24" s="159"/>
      <c r="DV24" s="160"/>
      <c r="DW24" s="158"/>
      <c r="DX24" s="159"/>
      <c r="DY24" s="159"/>
      <c r="DZ24" s="159"/>
      <c r="EA24" s="159"/>
      <c r="EB24" s="160"/>
      <c r="EC24" s="158"/>
      <c r="ED24" s="159"/>
      <c r="EE24" s="159"/>
      <c r="EF24" s="159"/>
      <c r="EG24" s="159"/>
      <c r="EH24" s="160"/>
      <c r="EI24" s="158"/>
      <c r="EJ24" s="159"/>
      <c r="EK24" s="159"/>
      <c r="EL24" s="159"/>
      <c r="EM24" s="159"/>
      <c r="EN24" s="160"/>
      <c r="EO24" s="158"/>
      <c r="EP24" s="159"/>
      <c r="EQ24" s="159"/>
      <c r="ER24" s="159"/>
      <c r="ES24" s="159"/>
      <c r="ET24" s="160"/>
      <c r="EU24" s="158"/>
      <c r="EV24" s="159"/>
      <c r="EW24" s="159"/>
      <c r="EX24" s="159"/>
      <c r="EY24" s="159"/>
      <c r="EZ24" s="160"/>
      <c r="FA24" s="158"/>
      <c r="FB24" s="159"/>
      <c r="FC24" s="159"/>
      <c r="FD24" s="159"/>
      <c r="FE24" s="159"/>
      <c r="FF24" s="160"/>
      <c r="FG24" s="158"/>
      <c r="FH24" s="159"/>
      <c r="FI24" s="159"/>
      <c r="FJ24" s="159"/>
      <c r="FK24" s="159"/>
      <c r="FL24" s="160"/>
      <c r="FM24" s="158"/>
      <c r="FN24" s="159"/>
      <c r="FO24" s="159"/>
      <c r="FP24" s="159"/>
      <c r="FQ24" s="159"/>
      <c r="FR24" s="160"/>
      <c r="FS24" s="158"/>
      <c r="FT24" s="159"/>
      <c r="FU24" s="159"/>
      <c r="FV24" s="159"/>
      <c r="FW24" s="159"/>
      <c r="FX24" s="160"/>
      <c r="FY24" s="158"/>
      <c r="FZ24" s="159"/>
      <c r="GA24" s="159"/>
      <c r="GB24" s="159"/>
      <c r="GC24" s="159"/>
      <c r="GD24" s="160"/>
      <c r="GE24" s="158"/>
      <c r="GF24" s="159"/>
      <c r="GG24" s="159"/>
      <c r="GH24" s="159"/>
      <c r="GI24" s="159"/>
      <c r="GJ24" s="160"/>
      <c r="GK24" s="158"/>
      <c r="GL24" s="159"/>
      <c r="GM24" s="159"/>
      <c r="GN24" s="159"/>
      <c r="GO24" s="159"/>
      <c r="GP24" s="160"/>
      <c r="GQ24" s="87"/>
      <c r="GR24" s="78"/>
      <c r="GS24" s="78"/>
      <c r="GT24" s="78"/>
      <c r="GU24" s="78"/>
      <c r="GV24" s="79"/>
      <c r="GW24" s="194"/>
      <c r="GX24" s="195"/>
      <c r="GY24" s="195"/>
      <c r="GZ24" s="195"/>
      <c r="HA24" s="195"/>
      <c r="HB24" s="196"/>
      <c r="HC24" s="182"/>
      <c r="HD24" s="183"/>
      <c r="HE24" s="183"/>
      <c r="HF24" s="183"/>
      <c r="HG24" s="183"/>
      <c r="HH24" s="184"/>
      <c r="HI24" s="182"/>
      <c r="HJ24" s="183"/>
      <c r="HK24" s="183"/>
      <c r="HL24" s="183"/>
      <c r="HM24" s="183"/>
      <c r="HN24" s="184"/>
      <c r="HO24" s="212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3"/>
      <c r="IA24" s="206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7">
        <v>1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6"/>
      <c r="X25" s="124">
        <v>2</v>
      </c>
      <c r="Y25" s="125"/>
      <c r="Z25" s="125"/>
      <c r="AA25" s="125"/>
      <c r="AB25" s="125"/>
      <c r="AC25" s="126"/>
      <c r="AD25" s="124">
        <v>3</v>
      </c>
      <c r="AE25" s="125"/>
      <c r="AF25" s="125"/>
      <c r="AG25" s="125"/>
      <c r="AH25" s="125"/>
      <c r="AI25" s="125"/>
      <c r="AJ25" s="126"/>
      <c r="AK25" s="124">
        <v>4</v>
      </c>
      <c r="AL25" s="125"/>
      <c r="AM25" s="125"/>
      <c r="AN25" s="125"/>
      <c r="AO25" s="125"/>
      <c r="AP25" s="126"/>
      <c r="AQ25" s="124">
        <v>5</v>
      </c>
      <c r="AR25" s="125"/>
      <c r="AS25" s="125"/>
      <c r="AT25" s="125"/>
      <c r="AU25" s="125"/>
      <c r="AV25" s="126"/>
      <c r="AW25" s="124">
        <v>6</v>
      </c>
      <c r="AX25" s="125"/>
      <c r="AY25" s="125"/>
      <c r="AZ25" s="125"/>
      <c r="BA25" s="125"/>
      <c r="BB25" s="126"/>
      <c r="BC25" s="124">
        <v>7</v>
      </c>
      <c r="BD25" s="125"/>
      <c r="BE25" s="125"/>
      <c r="BF25" s="125"/>
      <c r="BG25" s="125"/>
      <c r="BH25" s="126"/>
      <c r="BI25" s="124">
        <v>8</v>
      </c>
      <c r="BJ25" s="125"/>
      <c r="BK25" s="125"/>
      <c r="BL25" s="125"/>
      <c r="BM25" s="125"/>
      <c r="BN25" s="126"/>
      <c r="BO25" s="124">
        <v>9</v>
      </c>
      <c r="BP25" s="125"/>
      <c r="BQ25" s="125"/>
      <c r="BR25" s="125"/>
      <c r="BS25" s="125"/>
      <c r="BT25" s="126"/>
      <c r="BU25" s="124">
        <v>10</v>
      </c>
      <c r="BV25" s="125"/>
      <c r="BW25" s="125"/>
      <c r="BX25" s="125"/>
      <c r="BY25" s="125"/>
      <c r="BZ25" s="126"/>
      <c r="CA25" s="124">
        <v>11</v>
      </c>
      <c r="CB25" s="125"/>
      <c r="CC25" s="125"/>
      <c r="CD25" s="125"/>
      <c r="CE25" s="125"/>
      <c r="CF25" s="126"/>
      <c r="CG25" s="124">
        <v>12</v>
      </c>
      <c r="CH25" s="125"/>
      <c r="CI25" s="125"/>
      <c r="CJ25" s="125"/>
      <c r="CK25" s="125"/>
      <c r="CL25" s="126"/>
      <c r="CM25" s="124">
        <v>13</v>
      </c>
      <c r="CN25" s="125"/>
      <c r="CO25" s="125"/>
      <c r="CP25" s="125"/>
      <c r="CQ25" s="125"/>
      <c r="CR25" s="126"/>
      <c r="CS25" s="124">
        <v>14</v>
      </c>
      <c r="CT25" s="125"/>
      <c r="CU25" s="125"/>
      <c r="CV25" s="125"/>
      <c r="CW25" s="125"/>
      <c r="CX25" s="126"/>
      <c r="CY25" s="124">
        <v>15</v>
      </c>
      <c r="CZ25" s="125"/>
      <c r="DA25" s="125"/>
      <c r="DB25" s="125"/>
      <c r="DC25" s="125"/>
      <c r="DD25" s="126"/>
      <c r="DE25" s="124">
        <v>16</v>
      </c>
      <c r="DF25" s="125"/>
      <c r="DG25" s="125"/>
      <c r="DH25" s="125"/>
      <c r="DI25" s="125"/>
      <c r="DJ25" s="126"/>
      <c r="DK25" s="124">
        <v>17</v>
      </c>
      <c r="DL25" s="125"/>
      <c r="DM25" s="125"/>
      <c r="DN25" s="125"/>
      <c r="DO25" s="125"/>
      <c r="DP25" s="126"/>
      <c r="DQ25" s="124">
        <v>18</v>
      </c>
      <c r="DR25" s="125"/>
      <c r="DS25" s="125"/>
      <c r="DT25" s="125"/>
      <c r="DU25" s="125"/>
      <c r="DV25" s="126"/>
      <c r="DW25" s="124">
        <v>19</v>
      </c>
      <c r="DX25" s="125"/>
      <c r="DY25" s="125"/>
      <c r="DZ25" s="125"/>
      <c r="EA25" s="125"/>
      <c r="EB25" s="126"/>
      <c r="EC25" s="124">
        <v>20</v>
      </c>
      <c r="ED25" s="125"/>
      <c r="EE25" s="125"/>
      <c r="EF25" s="125"/>
      <c r="EG25" s="125"/>
      <c r="EH25" s="126"/>
      <c r="EI25" s="124">
        <v>21</v>
      </c>
      <c r="EJ25" s="125"/>
      <c r="EK25" s="125"/>
      <c r="EL25" s="125"/>
      <c r="EM25" s="125"/>
      <c r="EN25" s="126"/>
      <c r="EO25" s="124">
        <v>22</v>
      </c>
      <c r="EP25" s="125"/>
      <c r="EQ25" s="125"/>
      <c r="ER25" s="125"/>
      <c r="ES25" s="125"/>
      <c r="ET25" s="126"/>
      <c r="EU25" s="124">
        <v>22</v>
      </c>
      <c r="EV25" s="125"/>
      <c r="EW25" s="125"/>
      <c r="EX25" s="125"/>
      <c r="EY25" s="125"/>
      <c r="EZ25" s="126"/>
      <c r="FA25" s="124">
        <v>23</v>
      </c>
      <c r="FB25" s="125"/>
      <c r="FC25" s="125"/>
      <c r="FD25" s="125"/>
      <c r="FE25" s="125"/>
      <c r="FF25" s="126"/>
      <c r="FG25" s="124">
        <v>24</v>
      </c>
      <c r="FH25" s="125"/>
      <c r="FI25" s="125"/>
      <c r="FJ25" s="125"/>
      <c r="FK25" s="125"/>
      <c r="FL25" s="126"/>
      <c r="FM25" s="124">
        <v>25</v>
      </c>
      <c r="FN25" s="125"/>
      <c r="FO25" s="125"/>
      <c r="FP25" s="125"/>
      <c r="FQ25" s="125"/>
      <c r="FR25" s="126"/>
      <c r="FS25" s="124">
        <v>26</v>
      </c>
      <c r="FT25" s="125"/>
      <c r="FU25" s="125"/>
      <c r="FV25" s="125"/>
      <c r="FW25" s="125"/>
      <c r="FX25" s="126"/>
      <c r="FY25" s="124">
        <v>27</v>
      </c>
      <c r="FZ25" s="125"/>
      <c r="GA25" s="125"/>
      <c r="GB25" s="125"/>
      <c r="GC25" s="125"/>
      <c r="GD25" s="126"/>
      <c r="GE25" s="124">
        <v>28</v>
      </c>
      <c r="GF25" s="125"/>
      <c r="GG25" s="125"/>
      <c r="GH25" s="125"/>
      <c r="GI25" s="125"/>
      <c r="GJ25" s="126"/>
      <c r="GK25" s="124">
        <v>29</v>
      </c>
      <c r="GL25" s="125"/>
      <c r="GM25" s="125"/>
      <c r="GN25" s="125"/>
      <c r="GO25" s="125"/>
      <c r="GP25" s="126"/>
      <c r="GQ25" s="124">
        <v>30</v>
      </c>
      <c r="GR25" s="125"/>
      <c r="GS25" s="125"/>
      <c r="GT25" s="125"/>
      <c r="GU25" s="125"/>
      <c r="GV25" s="126"/>
      <c r="GW25" s="214">
        <v>31</v>
      </c>
      <c r="GX25" s="215"/>
      <c r="GY25" s="215"/>
      <c r="GZ25" s="215"/>
      <c r="HA25" s="215"/>
      <c r="HB25" s="216"/>
      <c r="HC25" s="161">
        <v>32</v>
      </c>
      <c r="HD25" s="162"/>
      <c r="HE25" s="162"/>
      <c r="HF25" s="162"/>
      <c r="HG25" s="162"/>
      <c r="HH25" s="163"/>
      <c r="HI25" s="161">
        <v>33</v>
      </c>
      <c r="HJ25" s="162"/>
      <c r="HK25" s="162"/>
      <c r="HL25" s="162"/>
      <c r="HM25" s="162"/>
      <c r="HN25" s="163"/>
      <c r="HO25" s="124">
        <v>34</v>
      </c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6"/>
      <c r="IA25" s="236">
        <v>35</v>
      </c>
      <c r="IB25" s="125"/>
      <c r="IC25" s="125"/>
      <c r="ID25" s="125"/>
      <c r="IE25" s="125"/>
      <c r="IF25" s="125"/>
      <c r="IG25" s="125"/>
      <c r="IH25" s="125"/>
      <c r="II25" s="125"/>
      <c r="IJ25" s="125"/>
      <c r="IK25" s="237"/>
    </row>
    <row r="26" spans="1:246" s="2" customFormat="1" ht="16.5" customHeight="1" x14ac:dyDescent="0.2">
      <c r="A26" s="218" t="s">
        <v>63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20"/>
      <c r="X26" s="169"/>
      <c r="Y26" s="166"/>
      <c r="Z26" s="166"/>
      <c r="AA26" s="166"/>
      <c r="AB26" s="166"/>
      <c r="AC26" s="167"/>
      <c r="AD26" s="46"/>
      <c r="AE26" s="47"/>
      <c r="AF26" s="47"/>
      <c r="AG26" s="47"/>
      <c r="AH26" s="47"/>
      <c r="AI26" s="47"/>
      <c r="AJ26" s="48"/>
      <c r="AK26" s="46">
        <f t="shared" ref="AK26:BC26" si="0">$BI$16</f>
        <v>103</v>
      </c>
      <c r="AL26" s="47"/>
      <c r="AM26" s="47"/>
      <c r="AN26" s="47"/>
      <c r="AO26" s="47"/>
      <c r="AP26" s="48"/>
      <c r="AQ26" s="46">
        <f t="shared" si="0"/>
        <v>103</v>
      </c>
      <c r="AR26" s="47"/>
      <c r="AS26" s="47"/>
      <c r="AT26" s="47"/>
      <c r="AU26" s="47"/>
      <c r="AV26" s="48"/>
      <c r="AW26" s="46">
        <f t="shared" si="0"/>
        <v>103</v>
      </c>
      <c r="AX26" s="47"/>
      <c r="AY26" s="47"/>
      <c r="AZ26" s="47"/>
      <c r="BA26" s="47"/>
      <c r="BB26" s="48"/>
      <c r="BC26" s="46">
        <f t="shared" si="0"/>
        <v>103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K26" si="1">$BI$16</f>
        <v>103</v>
      </c>
      <c r="CH26" s="47"/>
      <c r="CI26" s="47"/>
      <c r="CJ26" s="47"/>
      <c r="CK26" s="47"/>
      <c r="CL26" s="48"/>
      <c r="CM26" s="46">
        <f t="shared" si="1"/>
        <v>103</v>
      </c>
      <c r="CN26" s="47"/>
      <c r="CO26" s="47"/>
      <c r="CP26" s="47"/>
      <c r="CQ26" s="47"/>
      <c r="CR26" s="48"/>
      <c r="CS26" s="46">
        <f t="shared" si="1"/>
        <v>103</v>
      </c>
      <c r="CT26" s="47"/>
      <c r="CU26" s="47"/>
      <c r="CV26" s="47"/>
      <c r="CW26" s="47"/>
      <c r="CX26" s="48"/>
      <c r="CY26" s="46">
        <f t="shared" si="1"/>
        <v>103</v>
      </c>
      <c r="CZ26" s="47"/>
      <c r="DA26" s="47"/>
      <c r="DB26" s="47"/>
      <c r="DC26" s="47"/>
      <c r="DD26" s="48"/>
      <c r="DE26" s="46">
        <f t="shared" si="1"/>
        <v>103</v>
      </c>
      <c r="DF26" s="47"/>
      <c r="DG26" s="47"/>
      <c r="DH26" s="47"/>
      <c r="DI26" s="47"/>
      <c r="DJ26" s="48"/>
      <c r="DK26" s="46">
        <f t="shared" si="1"/>
        <v>103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2">$BI$16</f>
        <v>103</v>
      </c>
      <c r="EJ26" s="47"/>
      <c r="EK26" s="47"/>
      <c r="EL26" s="47"/>
      <c r="EM26" s="47"/>
      <c r="EN26" s="48"/>
      <c r="EO26" s="46">
        <f t="shared" si="2"/>
        <v>103</v>
      </c>
      <c r="EP26" s="47"/>
      <c r="EQ26" s="47"/>
      <c r="ER26" s="47"/>
      <c r="ES26" s="47"/>
      <c r="ET26" s="48"/>
      <c r="EU26" s="46">
        <f t="shared" si="2"/>
        <v>103</v>
      </c>
      <c r="EV26" s="47"/>
      <c r="EW26" s="47"/>
      <c r="EX26" s="47"/>
      <c r="EY26" s="47"/>
      <c r="EZ26" s="48"/>
      <c r="FA26" s="46">
        <f t="shared" si="2"/>
        <v>103</v>
      </c>
      <c r="FB26" s="47"/>
      <c r="FC26" s="47"/>
      <c r="FD26" s="47"/>
      <c r="FE26" s="47"/>
      <c r="FF26" s="48"/>
      <c r="FG26" s="46">
        <f t="shared" si="2"/>
        <v>103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0"/>
      <c r="GX26" s="231"/>
      <c r="GY26" s="231"/>
      <c r="GZ26" s="231"/>
      <c r="HA26" s="231"/>
      <c r="HB26" s="232"/>
      <c r="HC26" s="227"/>
      <c r="HD26" s="228"/>
      <c r="HE26" s="228"/>
      <c r="HF26" s="228"/>
      <c r="HG26" s="228"/>
      <c r="HH26" s="229"/>
      <c r="HI26" s="227"/>
      <c r="HJ26" s="228"/>
      <c r="HK26" s="228"/>
      <c r="HL26" s="228"/>
      <c r="HM26" s="228"/>
      <c r="HN26" s="229"/>
      <c r="HO26" s="224"/>
      <c r="HP26" s="225"/>
      <c r="HQ26" s="225"/>
      <c r="HR26" s="225"/>
      <c r="HS26" s="225"/>
      <c r="HT26" s="226"/>
      <c r="HU26" s="46"/>
      <c r="HV26" s="47"/>
      <c r="HW26" s="47"/>
      <c r="HX26" s="47"/>
      <c r="HY26" s="47"/>
      <c r="HZ26" s="48"/>
      <c r="IA26" s="127"/>
      <c r="IB26" s="47"/>
      <c r="IC26" s="47"/>
      <c r="ID26" s="47"/>
      <c r="IE26" s="47"/>
      <c r="IF26" s="47"/>
      <c r="IG26" s="47"/>
      <c r="IH26" s="47"/>
      <c r="II26" s="47"/>
      <c r="IJ26" s="47"/>
      <c r="IK26" s="128"/>
    </row>
    <row r="27" spans="1:246" s="12" customFormat="1" ht="15" customHeight="1" x14ac:dyDescent="0.3">
      <c r="A27" s="197" t="s">
        <v>64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9"/>
      <c r="X27" s="221"/>
      <c r="Y27" s="222"/>
      <c r="Z27" s="222"/>
      <c r="AA27" s="222"/>
      <c r="AB27" s="222"/>
      <c r="AC27" s="223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65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50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5</v>
      </c>
      <c r="EP27" s="201"/>
      <c r="EQ27" s="201"/>
      <c r="ER27" s="201"/>
      <c r="ES27" s="201"/>
      <c r="ET27" s="202"/>
      <c r="EU27" s="200">
        <v>5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40</v>
      </c>
      <c r="FH27" s="201"/>
      <c r="FI27" s="201"/>
      <c r="FJ27" s="201"/>
      <c r="FK27" s="201"/>
      <c r="FL27" s="202"/>
      <c r="FM27" s="200"/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200"/>
      <c r="GR27" s="201"/>
      <c r="GS27" s="201"/>
      <c r="GT27" s="201"/>
      <c r="GU27" s="201"/>
      <c r="GV27" s="202"/>
      <c r="GW27" s="246"/>
      <c r="GX27" s="247"/>
      <c r="GY27" s="247"/>
      <c r="GZ27" s="247"/>
      <c r="HA27" s="247"/>
      <c r="HB27" s="248"/>
      <c r="HC27" s="173"/>
      <c r="HD27" s="174"/>
      <c r="HE27" s="174"/>
      <c r="HF27" s="174"/>
      <c r="HG27" s="174"/>
      <c r="HH27" s="175"/>
      <c r="HI27" s="241"/>
      <c r="HJ27" s="242"/>
      <c r="HK27" s="242"/>
      <c r="HL27" s="242"/>
      <c r="HM27" s="242"/>
      <c r="HN27" s="243"/>
      <c r="HO27" s="233"/>
      <c r="HP27" s="234"/>
      <c r="HQ27" s="234"/>
      <c r="HR27" s="234"/>
      <c r="HS27" s="234"/>
      <c r="HT27" s="235"/>
      <c r="HU27" s="238"/>
      <c r="HV27" s="239"/>
      <c r="HW27" s="239"/>
      <c r="HX27" s="239"/>
      <c r="HY27" s="239"/>
      <c r="HZ27" s="240"/>
      <c r="IA27" s="244"/>
      <c r="IB27" s="239"/>
      <c r="IC27" s="239"/>
      <c r="ID27" s="239"/>
      <c r="IE27" s="239"/>
      <c r="IF27" s="239"/>
      <c r="IG27" s="239"/>
      <c r="IH27" s="239"/>
      <c r="II27" s="239"/>
      <c r="IJ27" s="239"/>
      <c r="IK27" s="245"/>
    </row>
    <row r="28" spans="1:246" s="2" customFormat="1" ht="16.5" customHeight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2E-3</v>
      </c>
      <c r="CT28" s="26"/>
      <c r="CU28" s="26"/>
      <c r="CV28" s="26"/>
      <c r="CW28" s="26"/>
      <c r="CX28" s="27"/>
      <c r="CY28" s="25">
        <v>1E-3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>
        <v>1E-3</v>
      </c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2" si="3">AK28+AQ28+AW28+BC28+BI28+BO28+BU28+CA28+CG28+CM28+CS28+CY28+DE28+DK28+DQ28+DW28+EC28+EI28+EO28+FA28+FG28+FM28+FS28+FY28+GE28+GK28</f>
        <v>7.0000000000000001E-3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2" si="4">GQ28*GW28</f>
        <v>3.99</v>
      </c>
      <c r="HD28" s="44"/>
      <c r="HE28" s="44"/>
      <c r="HF28" s="44"/>
      <c r="HG28" s="44"/>
      <c r="HH28" s="45"/>
      <c r="HI28" s="31">
        <f t="shared" ref="HI28" si="5">GQ28*HO28</f>
        <v>0.72099999999999997</v>
      </c>
      <c r="HJ28" s="32"/>
      <c r="HK28" s="32"/>
      <c r="HL28" s="32"/>
      <c r="HM28" s="32"/>
      <c r="HN28" s="33"/>
      <c r="HO28" s="40">
        <f t="shared" ref="HO28:HO37" si="6">$BI$16</f>
        <v>103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21">
        <f t="shared" ref="IA28:IA52" si="7">GW28*HI28</f>
        <v>410.96999999999997</v>
      </c>
      <c r="IB28" s="122"/>
      <c r="IC28" s="122"/>
      <c r="ID28" s="122"/>
      <c r="IE28" s="122"/>
      <c r="IF28" s="122"/>
      <c r="IG28" s="122"/>
      <c r="IH28" s="122"/>
      <c r="II28" s="122"/>
      <c r="IJ28" s="122"/>
      <c r="IK28" s="123"/>
      <c r="IL28" s="2">
        <f t="shared" ref="IL28:IL52" si="8">SUM(IA28)</f>
        <v>410.96999999999997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>
        <v>2.1999999999999999E-2</v>
      </c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0.01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>
        <v>8.0000000000000002E-3</v>
      </c>
      <c r="FH29" s="26"/>
      <c r="FI29" s="26"/>
      <c r="FJ29" s="26"/>
      <c r="FK29" s="26"/>
      <c r="FL29" s="27"/>
      <c r="FM29" s="57"/>
      <c r="FN29" s="58"/>
      <c r="FO29" s="58"/>
      <c r="FP29" s="58"/>
      <c r="FQ29" s="58"/>
      <c r="FR29" s="27"/>
      <c r="FS29" s="57"/>
      <c r="FT29" s="58"/>
      <c r="FU29" s="58"/>
      <c r="FV29" s="58"/>
      <c r="FW29" s="58"/>
      <c r="FX29" s="27"/>
      <c r="FY29" s="57"/>
      <c r="FZ29" s="58"/>
      <c r="GA29" s="58"/>
      <c r="GB29" s="58"/>
      <c r="GC29" s="58"/>
      <c r="GD29" s="27"/>
      <c r="GE29" s="57"/>
      <c r="GF29" s="58"/>
      <c r="GG29" s="58"/>
      <c r="GH29" s="58"/>
      <c r="GI29" s="58"/>
      <c r="GJ29" s="27"/>
      <c r="GK29" s="57"/>
      <c r="GL29" s="58"/>
      <c r="GM29" s="58"/>
      <c r="GN29" s="58"/>
      <c r="GO29" s="58"/>
      <c r="GP29" s="27"/>
      <c r="GQ29" s="57">
        <f t="shared" ref="GQ29" si="9">AK29+AQ29+AW29+BC29+BI29+BO29+BU29+CA29+CG29+CM29+CS29+CY29+DE29+DK29+DQ29+DW29+EC29+EI29+EO29+FA29+FG29+FM29+FS29+FY29+GE29+GK29</f>
        <v>0.15000000000000002</v>
      </c>
      <c r="GR29" s="58"/>
      <c r="GS29" s="58"/>
      <c r="GT29" s="58"/>
      <c r="GU29" s="58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14.100000000000001</v>
      </c>
      <c r="HD29" s="44"/>
      <c r="HE29" s="44"/>
      <c r="HF29" s="44"/>
      <c r="HG29" s="44"/>
      <c r="HH29" s="45"/>
      <c r="HI29" s="55">
        <f t="shared" ref="HI29:HI49" si="10">GQ29*HO29</f>
        <v>15.450000000000003</v>
      </c>
      <c r="HJ29" s="56"/>
      <c r="HK29" s="56"/>
      <c r="HL29" s="56"/>
      <c r="HM29" s="56"/>
      <c r="HN29" s="33"/>
      <c r="HO29" s="40">
        <f t="shared" si="6"/>
        <v>103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21">
        <f t="shared" si="7"/>
        <v>1452.3000000000002</v>
      </c>
      <c r="IB29" s="122"/>
      <c r="IC29" s="122"/>
      <c r="ID29" s="122"/>
      <c r="IE29" s="122"/>
      <c r="IF29" s="122"/>
      <c r="IG29" s="122"/>
      <c r="IH29" s="122"/>
      <c r="II29" s="122"/>
      <c r="IJ29" s="122"/>
      <c r="IK29" s="123"/>
      <c r="IL29" s="2">
        <f t="shared" si="8"/>
        <v>1452.3000000000002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5.0000000000000001E-3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5.0000000000000001E-3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0.01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2.2800000000000002</v>
      </c>
      <c r="HD30" s="44"/>
      <c r="HE30" s="44"/>
      <c r="HF30" s="44"/>
      <c r="HG30" s="44"/>
      <c r="HH30" s="45"/>
      <c r="HI30" s="55">
        <f t="shared" si="10"/>
        <v>1.03</v>
      </c>
      <c r="HJ30" s="56"/>
      <c r="HK30" s="56"/>
      <c r="HL30" s="56"/>
      <c r="HM30" s="56"/>
      <c r="HN30" s="33"/>
      <c r="HO30" s="40">
        <f t="shared" si="6"/>
        <v>103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21">
        <f t="shared" si="7"/>
        <v>234.84</v>
      </c>
      <c r="IB30" s="122"/>
      <c r="IC30" s="122"/>
      <c r="ID30" s="122"/>
      <c r="IE30" s="122"/>
      <c r="IF30" s="122"/>
      <c r="IG30" s="122"/>
      <c r="IH30" s="122"/>
      <c r="II30" s="122"/>
      <c r="IJ30" s="122"/>
      <c r="IK30" s="123"/>
      <c r="IL30" s="2">
        <f t="shared" si="8"/>
        <v>234.84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0.05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0.05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14</v>
      </c>
      <c r="HD31" s="44"/>
      <c r="HE31" s="44"/>
      <c r="HF31" s="44"/>
      <c r="HG31" s="44"/>
      <c r="HH31" s="45"/>
      <c r="HI31" s="55">
        <f t="shared" si="10"/>
        <v>5.15</v>
      </c>
      <c r="HJ31" s="56"/>
      <c r="HK31" s="56"/>
      <c r="HL31" s="56"/>
      <c r="HM31" s="56"/>
      <c r="HN31" s="33"/>
      <c r="HO31" s="40">
        <f t="shared" si="6"/>
        <v>103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21">
        <f t="shared" si="7"/>
        <v>1442</v>
      </c>
      <c r="IB31" s="122"/>
      <c r="IC31" s="122"/>
      <c r="ID31" s="122"/>
      <c r="IE31" s="122"/>
      <c r="IF31" s="122"/>
      <c r="IG31" s="122"/>
      <c r="IH31" s="122"/>
      <c r="II31" s="122"/>
      <c r="IJ31" s="122"/>
      <c r="IK31" s="123"/>
      <c r="IL31" s="2">
        <f t="shared" si="8"/>
        <v>1442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0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0</v>
      </c>
      <c r="HD32" s="44"/>
      <c r="HE32" s="44"/>
      <c r="HF32" s="44"/>
      <c r="HG32" s="44"/>
      <c r="HH32" s="45"/>
      <c r="HI32" s="55">
        <f t="shared" si="10"/>
        <v>0</v>
      </c>
      <c r="HJ32" s="56"/>
      <c r="HK32" s="56"/>
      <c r="HL32" s="56"/>
      <c r="HM32" s="56"/>
      <c r="HN32" s="33"/>
      <c r="HO32" s="40">
        <f t="shared" si="6"/>
        <v>103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21">
        <f t="shared" si="7"/>
        <v>0</v>
      </c>
      <c r="IB32" s="122"/>
      <c r="IC32" s="122"/>
      <c r="ID32" s="122"/>
      <c r="IE32" s="122"/>
      <c r="IF32" s="122"/>
      <c r="IG32" s="122"/>
      <c r="IH32" s="122"/>
      <c r="II32" s="122"/>
      <c r="IJ32" s="122"/>
      <c r="IK32" s="123"/>
      <c r="IL32" s="2">
        <f t="shared" si="8"/>
        <v>0</v>
      </c>
    </row>
    <row r="33" spans="1:246" s="2" customFormat="1" ht="16.5" customHeight="1" x14ac:dyDescent="0.25">
      <c r="A33" s="28" t="s">
        <v>71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50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55">
        <f t="shared" si="10"/>
        <v>0</v>
      </c>
      <c r="HJ33" s="56"/>
      <c r="HK33" s="56"/>
      <c r="HL33" s="56"/>
      <c r="HM33" s="56"/>
      <c r="HN33" s="33"/>
      <c r="HO33" s="40">
        <f t="shared" si="6"/>
        <v>103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21">
        <f t="shared" si="7"/>
        <v>0</v>
      </c>
      <c r="IB33" s="122"/>
      <c r="IC33" s="122"/>
      <c r="ID33" s="122"/>
      <c r="IE33" s="122"/>
      <c r="IF33" s="122"/>
      <c r="IG33" s="122"/>
      <c r="IH33" s="122"/>
      <c r="II33" s="122"/>
      <c r="IJ33" s="122"/>
      <c r="IK33" s="123"/>
      <c r="IL33" s="2">
        <f t="shared" si="8"/>
        <v>0</v>
      </c>
    </row>
    <row r="34" spans="1:246" s="2" customFormat="1" ht="16.5" customHeight="1" x14ac:dyDescent="0.25">
      <c r="A34" s="28" t="s">
        <v>72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0.15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0.16999999999999998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10.199999999999999</v>
      </c>
      <c r="HD34" s="44"/>
      <c r="HE34" s="44"/>
      <c r="HF34" s="44"/>
      <c r="HG34" s="44"/>
      <c r="HH34" s="45"/>
      <c r="HI34" s="55">
        <f t="shared" si="10"/>
        <v>17.509999999999998</v>
      </c>
      <c r="HJ34" s="56"/>
      <c r="HK34" s="56"/>
      <c r="HL34" s="56"/>
      <c r="HM34" s="56"/>
      <c r="HN34" s="33"/>
      <c r="HO34" s="40">
        <f t="shared" si="6"/>
        <v>103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21">
        <f t="shared" si="7"/>
        <v>1050.5999999999999</v>
      </c>
      <c r="IB34" s="122"/>
      <c r="IC34" s="122"/>
      <c r="ID34" s="122"/>
      <c r="IE34" s="122"/>
      <c r="IF34" s="122"/>
      <c r="IG34" s="122"/>
      <c r="IH34" s="122"/>
      <c r="II34" s="122"/>
      <c r="IJ34" s="122"/>
      <c r="IK34" s="123"/>
      <c r="IL34" s="2">
        <f t="shared" si="8"/>
        <v>1050.5999999999999</v>
      </c>
    </row>
    <row r="35" spans="1:246" s="2" customFormat="1" ht="16.5" customHeight="1" x14ac:dyDescent="0.25">
      <c r="A35" s="28" t="s">
        <v>73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1.4E-2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0.67200000000000004</v>
      </c>
      <c r="HD35" s="44"/>
      <c r="HE35" s="44"/>
      <c r="HF35" s="44"/>
      <c r="HG35" s="44"/>
      <c r="HH35" s="45"/>
      <c r="HI35" s="55">
        <f t="shared" si="10"/>
        <v>1.4419999999999999</v>
      </c>
      <c r="HJ35" s="56"/>
      <c r="HK35" s="56"/>
      <c r="HL35" s="56"/>
      <c r="HM35" s="56"/>
      <c r="HN35" s="33"/>
      <c r="HO35" s="40">
        <f t="shared" si="6"/>
        <v>103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69.215999999999994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69.215999999999994</v>
      </c>
    </row>
    <row r="36" spans="1:246" s="2" customFormat="1" ht="16.5" customHeight="1" x14ac:dyDescent="0.25">
      <c r="A36" s="28" t="s">
        <v>74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4"/>
        <v>1.2480000000000002</v>
      </c>
      <c r="HD36" s="44"/>
      <c r="HE36" s="44"/>
      <c r="HF36" s="44"/>
      <c r="HG36" s="44"/>
      <c r="HH36" s="45"/>
      <c r="HI36" s="55">
        <f t="shared" si="10"/>
        <v>2.6780000000000004</v>
      </c>
      <c r="HJ36" s="56"/>
      <c r="HK36" s="56"/>
      <c r="HL36" s="56"/>
      <c r="HM36" s="56"/>
      <c r="HN36" s="33"/>
      <c r="HO36" s="40">
        <f t="shared" si="6"/>
        <v>103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128.54400000000001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128.54400000000001</v>
      </c>
    </row>
    <row r="37" spans="1:246" s="2" customFormat="1" ht="16.5" customHeight="1" x14ac:dyDescent="0.25">
      <c r="A37" s="28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4"/>
        <v>0</v>
      </c>
      <c r="HD37" s="44"/>
      <c r="HE37" s="44"/>
      <c r="HF37" s="44"/>
      <c r="HG37" s="44"/>
      <c r="HH37" s="45"/>
      <c r="HI37" s="55">
        <f t="shared" si="10"/>
        <v>0</v>
      </c>
      <c r="HJ37" s="56"/>
      <c r="HK37" s="56"/>
      <c r="HL37" s="56"/>
      <c r="HM37" s="56"/>
      <c r="HN37" s="33"/>
      <c r="HO37" s="40">
        <f t="shared" si="6"/>
        <v>103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0</v>
      </c>
    </row>
    <row r="38" spans="1:246" s="2" customFormat="1" ht="16.5" customHeight="1" x14ac:dyDescent="0.25">
      <c r="A38" s="28" t="s">
        <v>75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>
        <v>1E-3</v>
      </c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2.9999999999999997E-4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6.8000000000000005E-3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1.1696</v>
      </c>
      <c r="HD38" s="44"/>
      <c r="HE38" s="44"/>
      <c r="HF38" s="44"/>
      <c r="HG38" s="44"/>
      <c r="HH38" s="45"/>
      <c r="HI38" s="55">
        <f t="shared" si="10"/>
        <v>0.70040000000000002</v>
      </c>
      <c r="HJ38" s="56"/>
      <c r="HK38" s="56"/>
      <c r="HL38" s="56"/>
      <c r="HM38" s="56"/>
      <c r="HN38" s="33"/>
      <c r="HO38" s="40">
        <f t="shared" ref="HO38:HO46" si="11">$BI$16</f>
        <v>103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120.4688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120.4688</v>
      </c>
    </row>
    <row r="39" spans="1:246" s="2" customFormat="1" ht="16.5" customHeight="1" x14ac:dyDescent="0.25">
      <c r="A39" s="28" t="s">
        <v>76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8.0000000000000002E-3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>
        <v>3.5999999999999997E-2</v>
      </c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5.3999999999999999E-2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2.4300000000000002</v>
      </c>
      <c r="HD39" s="44"/>
      <c r="HE39" s="44"/>
      <c r="HF39" s="44"/>
      <c r="HG39" s="44"/>
      <c r="HH39" s="45"/>
      <c r="HI39" s="55">
        <f t="shared" si="10"/>
        <v>5.5620000000000003</v>
      </c>
      <c r="HJ39" s="56"/>
      <c r="HK39" s="56"/>
      <c r="HL39" s="56"/>
      <c r="HM39" s="56"/>
      <c r="HN39" s="33"/>
      <c r="HO39" s="40">
        <f t="shared" si="11"/>
        <v>103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250.29000000000002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250.29000000000002</v>
      </c>
    </row>
    <row r="40" spans="1:246" s="2" customFormat="1" ht="16.5" customHeight="1" x14ac:dyDescent="0.25">
      <c r="A40" s="28" t="s">
        <v>77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7">
        <v>1E-3</v>
      </c>
      <c r="EV40" s="58"/>
      <c r="EW40" s="58"/>
      <c r="EX40" s="58"/>
      <c r="EY40" s="58"/>
      <c r="EZ40" s="27"/>
      <c r="FA40" s="25"/>
      <c r="FB40" s="26"/>
      <c r="FC40" s="26"/>
      <c r="FD40" s="26"/>
      <c r="FE40" s="26"/>
      <c r="FF40" s="27"/>
      <c r="FG40" s="25">
        <v>3.7999999999999999E-2</v>
      </c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0.04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1.68</v>
      </c>
      <c r="HD40" s="44"/>
      <c r="HE40" s="44"/>
      <c r="HF40" s="44"/>
      <c r="HG40" s="44"/>
      <c r="HH40" s="45"/>
      <c r="HI40" s="55">
        <f t="shared" si="10"/>
        <v>4.12</v>
      </c>
      <c r="HJ40" s="56"/>
      <c r="HK40" s="56"/>
      <c r="HL40" s="56"/>
      <c r="HM40" s="56"/>
      <c r="HN40" s="33"/>
      <c r="HO40" s="40">
        <f t="shared" si="11"/>
        <v>103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173.04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173.04</v>
      </c>
    </row>
    <row r="41" spans="1:246" s="2" customFormat="1" ht="16.5" customHeight="1" x14ac:dyDescent="0.25">
      <c r="A41" s="28" t="s">
        <v>78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>
        <v>5.1999999999999998E-2</v>
      </c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5.1999999999999998E-2</v>
      </c>
      <c r="GR41" s="35"/>
      <c r="GS41" s="35"/>
      <c r="GT41" s="35"/>
      <c r="GU41" s="35"/>
      <c r="GV41" s="36"/>
      <c r="GW41" s="52">
        <v>615</v>
      </c>
      <c r="GX41" s="53"/>
      <c r="GY41" s="53"/>
      <c r="GZ41" s="53"/>
      <c r="HA41" s="53"/>
      <c r="HB41" s="54"/>
      <c r="HC41" s="43">
        <f t="shared" si="4"/>
        <v>31.979999999999997</v>
      </c>
      <c r="HD41" s="44"/>
      <c r="HE41" s="44"/>
      <c r="HF41" s="44"/>
      <c r="HG41" s="44"/>
      <c r="HH41" s="45"/>
      <c r="HI41" s="55">
        <f t="shared" si="10"/>
        <v>5.3559999999999999</v>
      </c>
      <c r="HJ41" s="56"/>
      <c r="HK41" s="56"/>
      <c r="HL41" s="56"/>
      <c r="HM41" s="56"/>
      <c r="HN41" s="33"/>
      <c r="HO41" s="40">
        <f t="shared" si="11"/>
        <v>103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3293.94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3293.94</v>
      </c>
    </row>
    <row r="42" spans="1:246" s="2" customFormat="1" ht="16.5" customHeight="1" x14ac:dyDescent="0.25">
      <c r="A42" s="28" t="s">
        <v>79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>
        <v>1E-3</v>
      </c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>
        <v>8.0000000000000002E-3</v>
      </c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>
        <v>8.0000000000000002E-3</v>
      </c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>
        <v>7.0000000000000001E-3</v>
      </c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>
        <v>1E-3</v>
      </c>
      <c r="EV42" s="26"/>
      <c r="EW42" s="26"/>
      <c r="EX42" s="26"/>
      <c r="EY42" s="26"/>
      <c r="EZ42" s="27"/>
      <c r="FA42" s="25">
        <v>8.0000000000000002E-3</v>
      </c>
      <c r="FB42" s="26"/>
      <c r="FC42" s="26"/>
      <c r="FD42" s="26"/>
      <c r="FE42" s="26"/>
      <c r="FF42" s="27"/>
      <c r="FG42" s="25">
        <v>4.0000000000000001E-3</v>
      </c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3.6000000000000004E-2</v>
      </c>
      <c r="GR42" s="35"/>
      <c r="GS42" s="35"/>
      <c r="GT42" s="35"/>
      <c r="GU42" s="35"/>
      <c r="GV42" s="36"/>
      <c r="GW42" s="52">
        <v>98</v>
      </c>
      <c r="GX42" s="53"/>
      <c r="GY42" s="53"/>
      <c r="GZ42" s="53"/>
      <c r="HA42" s="53"/>
      <c r="HB42" s="54"/>
      <c r="HC42" s="43">
        <f t="shared" si="4"/>
        <v>3.5280000000000005</v>
      </c>
      <c r="HD42" s="44"/>
      <c r="HE42" s="44"/>
      <c r="HF42" s="44"/>
      <c r="HG42" s="44"/>
      <c r="HH42" s="45"/>
      <c r="HI42" s="55">
        <f t="shared" si="10"/>
        <v>3.7080000000000006</v>
      </c>
      <c r="HJ42" s="56"/>
      <c r="HK42" s="56"/>
      <c r="HL42" s="56"/>
      <c r="HM42" s="56"/>
      <c r="HN42" s="33"/>
      <c r="HO42" s="40">
        <f t="shared" si="11"/>
        <v>103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363.38400000000007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363.38400000000007</v>
      </c>
    </row>
    <row r="43" spans="1:246" s="2" customFormat="1" ht="16.5" customHeight="1" x14ac:dyDescent="0.25">
      <c r="A43" s="28" t="s">
        <v>80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6.0000000000000001E-3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6.0000000000000001E-3</v>
      </c>
      <c r="GR43" s="35"/>
      <c r="GS43" s="35"/>
      <c r="GT43" s="35"/>
      <c r="GU43" s="35"/>
      <c r="GV43" s="36"/>
      <c r="GW43" s="52">
        <v>148</v>
      </c>
      <c r="GX43" s="53"/>
      <c r="GY43" s="53"/>
      <c r="GZ43" s="53"/>
      <c r="HA43" s="53"/>
      <c r="HB43" s="54"/>
      <c r="HC43" s="43">
        <f t="shared" si="4"/>
        <v>0.88800000000000001</v>
      </c>
      <c r="HD43" s="44"/>
      <c r="HE43" s="44"/>
      <c r="HF43" s="44"/>
      <c r="HG43" s="44"/>
      <c r="HH43" s="45"/>
      <c r="HI43" s="55">
        <f t="shared" si="10"/>
        <v>0.61799999999999999</v>
      </c>
      <c r="HJ43" s="56"/>
      <c r="HK43" s="56"/>
      <c r="HL43" s="56"/>
      <c r="HM43" s="56"/>
      <c r="HN43" s="33"/>
      <c r="HO43" s="40">
        <f t="shared" si="11"/>
        <v>103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91.463999999999999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91.463999999999999</v>
      </c>
    </row>
    <row r="44" spans="1:246" s="2" customFormat="1" ht="16.5" customHeight="1" x14ac:dyDescent="0.25">
      <c r="A44" s="28" t="s">
        <v>81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>
        <v>5.0000000000000001E-3</v>
      </c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5.0000000000000001E-3</v>
      </c>
      <c r="GR44" s="35"/>
      <c r="GS44" s="35"/>
      <c r="GT44" s="35"/>
      <c r="GU44" s="35"/>
      <c r="GV44" s="36"/>
      <c r="GW44" s="52">
        <v>27</v>
      </c>
      <c r="GX44" s="53"/>
      <c r="GY44" s="53"/>
      <c r="GZ44" s="53"/>
      <c r="HA44" s="53"/>
      <c r="HB44" s="54"/>
      <c r="HC44" s="43">
        <f t="shared" si="4"/>
        <v>0.13500000000000001</v>
      </c>
      <c r="HD44" s="44"/>
      <c r="HE44" s="44"/>
      <c r="HF44" s="44"/>
      <c r="HG44" s="44"/>
      <c r="HH44" s="45"/>
      <c r="HI44" s="55">
        <f t="shared" si="10"/>
        <v>0.51500000000000001</v>
      </c>
      <c r="HJ44" s="56"/>
      <c r="HK44" s="56"/>
      <c r="HL44" s="56"/>
      <c r="HM44" s="56"/>
      <c r="HN44" s="33"/>
      <c r="HO44" s="40">
        <f t="shared" si="11"/>
        <v>103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13.905000000000001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13.905000000000001</v>
      </c>
    </row>
    <row r="45" spans="1:246" s="2" customFormat="1" ht="16.5" customHeight="1" x14ac:dyDescent="0.25">
      <c r="A45" s="28" t="s">
        <v>82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>
        <v>7.0000000000000001E-3</v>
      </c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7.0000000000000001E-3</v>
      </c>
      <c r="GR45" s="35"/>
      <c r="GS45" s="35"/>
      <c r="GT45" s="35"/>
      <c r="GU45" s="35"/>
      <c r="GV45" s="36"/>
      <c r="GW45" s="52">
        <v>200</v>
      </c>
      <c r="GX45" s="53"/>
      <c r="GY45" s="53"/>
      <c r="GZ45" s="53"/>
      <c r="HA45" s="53"/>
      <c r="HB45" s="54"/>
      <c r="HC45" s="43">
        <f t="shared" si="4"/>
        <v>1.4000000000000001</v>
      </c>
      <c r="HD45" s="44"/>
      <c r="HE45" s="44"/>
      <c r="HF45" s="44"/>
      <c r="HG45" s="44"/>
      <c r="HH45" s="45"/>
      <c r="HI45" s="55">
        <f t="shared" si="10"/>
        <v>0.72099999999999997</v>
      </c>
      <c r="HJ45" s="56"/>
      <c r="HK45" s="56"/>
      <c r="HL45" s="56"/>
      <c r="HM45" s="56"/>
      <c r="HN45" s="33"/>
      <c r="HO45" s="40">
        <f t="shared" si="11"/>
        <v>103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144.19999999999999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144.19999999999999</v>
      </c>
    </row>
    <row r="46" spans="1:246" s="2" customFormat="1" ht="16.5" customHeight="1" x14ac:dyDescent="0.25">
      <c r="A46" s="28" t="s">
        <v>83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>
        <v>2E-3</v>
      </c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2E-3</v>
      </c>
      <c r="GR46" s="35"/>
      <c r="GS46" s="35"/>
      <c r="GT46" s="35"/>
      <c r="GU46" s="35"/>
      <c r="GV46" s="36"/>
      <c r="GW46" s="52">
        <v>148</v>
      </c>
      <c r="GX46" s="53"/>
      <c r="GY46" s="53"/>
      <c r="GZ46" s="53"/>
      <c r="HA46" s="53"/>
      <c r="HB46" s="54"/>
      <c r="HC46" s="43">
        <f t="shared" si="4"/>
        <v>0.29599999999999999</v>
      </c>
      <c r="HD46" s="44"/>
      <c r="HE46" s="44"/>
      <c r="HF46" s="44"/>
      <c r="HG46" s="44"/>
      <c r="HH46" s="45"/>
      <c r="HI46" s="55">
        <f t="shared" si="10"/>
        <v>0.20600000000000002</v>
      </c>
      <c r="HJ46" s="56"/>
      <c r="HK46" s="56"/>
      <c r="HL46" s="56"/>
      <c r="HM46" s="56"/>
      <c r="HN46" s="33"/>
      <c r="HO46" s="40">
        <f t="shared" si="11"/>
        <v>103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30.488000000000003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30.488000000000003</v>
      </c>
    </row>
    <row r="47" spans="1:246" s="2" customFormat="1" ht="16.5" customHeight="1" x14ac:dyDescent="0.25">
      <c r="A47" s="28" t="s">
        <v>84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>
        <v>0.04</v>
      </c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>
        <v>1.4999999999999999E-2</v>
      </c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>
        <v>0.05</v>
      </c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0.10500000000000001</v>
      </c>
      <c r="GR47" s="35"/>
      <c r="GS47" s="35"/>
      <c r="GT47" s="35"/>
      <c r="GU47" s="35"/>
      <c r="GV47" s="36"/>
      <c r="GW47" s="52">
        <v>59</v>
      </c>
      <c r="GX47" s="53"/>
      <c r="GY47" s="53"/>
      <c r="GZ47" s="53"/>
      <c r="HA47" s="53"/>
      <c r="HB47" s="54"/>
      <c r="HC47" s="43">
        <f t="shared" si="4"/>
        <v>6.1950000000000003</v>
      </c>
      <c r="HD47" s="44"/>
      <c r="HE47" s="44"/>
      <c r="HF47" s="44"/>
      <c r="HG47" s="44"/>
      <c r="HH47" s="45"/>
      <c r="HI47" s="55">
        <f t="shared" si="10"/>
        <v>10.815000000000001</v>
      </c>
      <c r="HJ47" s="56"/>
      <c r="HK47" s="56"/>
      <c r="HL47" s="56"/>
      <c r="HM47" s="56"/>
      <c r="HN47" s="33"/>
      <c r="HO47" s="40">
        <f t="shared" ref="HO47:HO52" si="12">$BI$16</f>
        <v>103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638.08500000000004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638.08500000000004</v>
      </c>
    </row>
    <row r="48" spans="1:246" s="2" customFormat="1" ht="16.5" customHeight="1" x14ac:dyDescent="0.25">
      <c r="A48" s="28" t="s">
        <v>106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>
        <v>1.4999999999999999E-2</v>
      </c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1.4999999999999999E-2</v>
      </c>
      <c r="GR48" s="35"/>
      <c r="GS48" s="35"/>
      <c r="GT48" s="35"/>
      <c r="GU48" s="35"/>
      <c r="GV48" s="36"/>
      <c r="GW48" s="52">
        <v>272</v>
      </c>
      <c r="GX48" s="53"/>
      <c r="GY48" s="53"/>
      <c r="GZ48" s="53"/>
      <c r="HA48" s="53"/>
      <c r="HB48" s="54"/>
      <c r="HC48" s="43">
        <f t="shared" si="4"/>
        <v>4.08</v>
      </c>
      <c r="HD48" s="44"/>
      <c r="HE48" s="44"/>
      <c r="HF48" s="44"/>
      <c r="HG48" s="44"/>
      <c r="HH48" s="45"/>
      <c r="HI48" s="55">
        <f t="shared" si="10"/>
        <v>1.5449999999999999</v>
      </c>
      <c r="HJ48" s="56"/>
      <c r="HK48" s="56"/>
      <c r="HL48" s="56"/>
      <c r="HM48" s="56"/>
      <c r="HN48" s="33"/>
      <c r="HO48" s="40">
        <f t="shared" si="12"/>
        <v>103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420.24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420.24</v>
      </c>
    </row>
    <row r="49" spans="1:246" s="2" customFormat="1" ht="16.5" customHeight="1" x14ac:dyDescent="0.25">
      <c r="A49" s="28" t="s">
        <v>85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>
        <v>5.0000000000000001E-4</v>
      </c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>
        <v>5.0000000000000001E-4</v>
      </c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1E-3</v>
      </c>
      <c r="GR49" s="35"/>
      <c r="GS49" s="35"/>
      <c r="GT49" s="35"/>
      <c r="GU49" s="35"/>
      <c r="GV49" s="36"/>
      <c r="GW49" s="52">
        <v>580</v>
      </c>
      <c r="GX49" s="53"/>
      <c r="GY49" s="53"/>
      <c r="GZ49" s="53"/>
      <c r="HA49" s="53"/>
      <c r="HB49" s="54"/>
      <c r="HC49" s="43">
        <f t="shared" si="4"/>
        <v>0.57999999999999996</v>
      </c>
      <c r="HD49" s="44"/>
      <c r="HE49" s="44"/>
      <c r="HF49" s="44"/>
      <c r="HG49" s="44"/>
      <c r="HH49" s="45"/>
      <c r="HI49" s="55">
        <f t="shared" si="10"/>
        <v>0.10300000000000001</v>
      </c>
      <c r="HJ49" s="56"/>
      <c r="HK49" s="56"/>
      <c r="HL49" s="56"/>
      <c r="HM49" s="56"/>
      <c r="HN49" s="33"/>
      <c r="HO49" s="40">
        <f t="shared" si="12"/>
        <v>103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59.74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59.74</v>
      </c>
    </row>
    <row r="50" spans="1:246" s="2" customFormat="1" ht="16.5" customHeight="1" x14ac:dyDescent="0.25">
      <c r="A50" s="28" t="s">
        <v>103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2.9999999999999997E-4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25">
        <v>5.0000000000000001E-4</v>
      </c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7.9999999999999993E-4</v>
      </c>
      <c r="GR50" s="35"/>
      <c r="GS50" s="35"/>
      <c r="GT50" s="35"/>
      <c r="GU50" s="35"/>
      <c r="GV50" s="36"/>
      <c r="GW50" s="52">
        <v>447</v>
      </c>
      <c r="GX50" s="53"/>
      <c r="GY50" s="53"/>
      <c r="GZ50" s="53"/>
      <c r="HA50" s="53"/>
      <c r="HB50" s="54"/>
      <c r="HC50" s="43">
        <f t="shared" si="4"/>
        <v>0.35759999999999997</v>
      </c>
      <c r="HD50" s="44"/>
      <c r="HE50" s="44"/>
      <c r="HF50" s="44"/>
      <c r="HG50" s="44"/>
      <c r="HH50" s="45"/>
      <c r="HI50" s="55">
        <f t="shared" ref="HI50:HI52" si="13">GQ50*HO50</f>
        <v>8.2399999999999987E-2</v>
      </c>
      <c r="HJ50" s="56"/>
      <c r="HK50" s="56"/>
      <c r="HL50" s="56"/>
      <c r="HM50" s="56"/>
      <c r="HN50" s="33"/>
      <c r="HO50" s="40">
        <f t="shared" si="12"/>
        <v>103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36.832799999999992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36.832799999999992</v>
      </c>
    </row>
    <row r="51" spans="1:246" s="2" customFormat="1" ht="16.5" customHeight="1" x14ac:dyDescent="0.25">
      <c r="A51" s="28" t="s">
        <v>86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>
        <v>2E-3</v>
      </c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6.0000000000000001E-3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>
        <v>4.0000000000000001E-3</v>
      </c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1.2E-2</v>
      </c>
      <c r="GR51" s="35"/>
      <c r="GS51" s="35"/>
      <c r="GT51" s="35"/>
      <c r="GU51" s="35"/>
      <c r="GV51" s="36"/>
      <c r="GW51" s="52">
        <v>14.9</v>
      </c>
      <c r="GX51" s="53"/>
      <c r="GY51" s="53"/>
      <c r="GZ51" s="53"/>
      <c r="HA51" s="53"/>
      <c r="HB51" s="54"/>
      <c r="HC51" s="43">
        <f t="shared" si="4"/>
        <v>0.17880000000000001</v>
      </c>
      <c r="HD51" s="44"/>
      <c r="HE51" s="44"/>
      <c r="HF51" s="44"/>
      <c r="HG51" s="44"/>
      <c r="HH51" s="45"/>
      <c r="HI51" s="31">
        <v>18</v>
      </c>
      <c r="HJ51" s="32"/>
      <c r="HK51" s="32"/>
      <c r="HL51" s="32"/>
      <c r="HM51" s="32"/>
      <c r="HN51" s="33"/>
      <c r="HO51" s="40">
        <f t="shared" si="12"/>
        <v>103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268.2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268.2</v>
      </c>
    </row>
    <row r="52" spans="1:246" s="2" customFormat="1" ht="16.5" customHeight="1" x14ac:dyDescent="0.25">
      <c r="A52" s="28" t="s">
        <v>102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/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8.9999999999999993E-3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8.9999999999999993E-3</v>
      </c>
      <c r="GR52" s="35"/>
      <c r="GS52" s="35"/>
      <c r="GT52" s="35"/>
      <c r="GU52" s="35"/>
      <c r="GV52" s="36"/>
      <c r="GW52" s="52">
        <v>66</v>
      </c>
      <c r="GX52" s="53"/>
      <c r="GY52" s="53"/>
      <c r="GZ52" s="53"/>
      <c r="HA52" s="53"/>
      <c r="HB52" s="54"/>
      <c r="HC52" s="43">
        <f t="shared" si="4"/>
        <v>0.59399999999999997</v>
      </c>
      <c r="HD52" s="44"/>
      <c r="HE52" s="44"/>
      <c r="HF52" s="44"/>
      <c r="HG52" s="44"/>
      <c r="HH52" s="45"/>
      <c r="HI52" s="31">
        <f t="shared" si="13"/>
        <v>0.92699999999999994</v>
      </c>
      <c r="HJ52" s="32"/>
      <c r="HK52" s="32"/>
      <c r="HL52" s="32"/>
      <c r="HM52" s="32"/>
      <c r="HN52" s="33"/>
      <c r="HO52" s="40">
        <f t="shared" si="12"/>
        <v>103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61.181999999999995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61.181999999999995</v>
      </c>
    </row>
    <row r="53" spans="1:246" s="2" customFormat="1" ht="10.199999999999999" x14ac:dyDescent="0.2"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s="2" customFormat="1" ht="10.199999999999999" x14ac:dyDescent="0.2">
      <c r="IA54" s="13">
        <f>SUM(IA28:IA53)</f>
        <v>10753.929600000003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A55" s="2" t="s">
        <v>87</v>
      </c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Z55" s="2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14"/>
      <c r="CG55" s="2" t="s">
        <v>88</v>
      </c>
      <c r="CR55" s="20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2"/>
      <c r="DG55" s="20" t="s">
        <v>94</v>
      </c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2"/>
      <c r="EF55" s="14"/>
      <c r="EG55" s="14"/>
      <c r="EH55" s="14"/>
      <c r="FA55" s="2" t="s">
        <v>89</v>
      </c>
      <c r="FQ55" s="20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2"/>
      <c r="GU55" s="20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2"/>
      <c r="HM55" s="20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2"/>
    </row>
    <row r="56" spans="1:246" s="2" customFormat="1" ht="10.199999999999999" x14ac:dyDescent="0.2">
      <c r="K56" s="17" t="s">
        <v>4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7"/>
      <c r="Y56" s="7"/>
      <c r="Z56" s="17" t="s">
        <v>5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CR56" s="17" t="s">
        <v>4</v>
      </c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E56" s="7"/>
      <c r="DF56" s="7"/>
      <c r="DG56" s="17" t="s">
        <v>5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5"/>
      <c r="EG56" s="15"/>
      <c r="EH56" s="15"/>
      <c r="FA56" s="2" t="s">
        <v>90</v>
      </c>
      <c r="FQ56" s="23" t="s">
        <v>91</v>
      </c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16"/>
      <c r="GQ56" s="16"/>
      <c r="GU56" s="17" t="s">
        <v>4</v>
      </c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9"/>
      <c r="HM56" s="17" t="s">
        <v>5</v>
      </c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9"/>
    </row>
    <row r="57" spans="1:246" s="2" customFormat="1" ht="10.199999999999999" x14ac:dyDescent="0.2"/>
    <row r="58" spans="1:246" s="2" customFormat="1" ht="10.199999999999999" x14ac:dyDescent="0.2">
      <c r="A58" s="2" t="s">
        <v>92</v>
      </c>
      <c r="R58" s="20" t="s">
        <v>95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2"/>
      <c r="AG58" s="2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4"/>
      <c r="CG58" s="2" t="s">
        <v>93</v>
      </c>
      <c r="CR58" s="20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G58" s="20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4"/>
      <c r="EG58" s="14"/>
      <c r="EH58" s="14"/>
    </row>
    <row r="59" spans="1:246" s="2" customFormat="1" ht="10.199999999999999" x14ac:dyDescent="0.2">
      <c r="R59" s="17" t="s">
        <v>4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7"/>
      <c r="AF59" s="7"/>
      <c r="AG59" s="17" t="s">
        <v>5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5"/>
      <c r="CR59" s="17" t="s">
        <v>4</v>
      </c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E59" s="7"/>
      <c r="DF59" s="7"/>
      <c r="DG59" s="17" t="s">
        <v>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5"/>
      <c r="EG59" s="15"/>
      <c r="EH59" s="15"/>
    </row>
  </sheetData>
  <mergeCells count="1181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FG35:FL35"/>
    <mergeCell ref="GQ35:GV35"/>
    <mergeCell ref="EU35:EZ35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IA35:IK35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39:W39"/>
    <mergeCell ref="GE39:GJ39"/>
    <mergeCell ref="CG39:CL39"/>
    <mergeCell ref="AK39:AP39"/>
    <mergeCell ref="FG39:FL39"/>
    <mergeCell ref="HU39:HZ39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41:W41"/>
    <mergeCell ref="FG41:FL41"/>
    <mergeCell ref="X39:AC39"/>
    <mergeCell ref="AQ39:AV39"/>
    <mergeCell ref="CY39:DD39"/>
    <mergeCell ref="GK41:GP41"/>
    <mergeCell ref="EC41:EH41"/>
    <mergeCell ref="BI41:BN41"/>
    <mergeCell ref="BU41:BZ41"/>
    <mergeCell ref="DE41:DJ41"/>
    <mergeCell ref="AW40:BB40"/>
    <mergeCell ref="IA40:IK40"/>
    <mergeCell ref="FA40:FF40"/>
    <mergeCell ref="HU40:HZ40"/>
    <mergeCell ref="HC40:HH40"/>
    <mergeCell ref="CA40:CF40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AD39:AJ39"/>
    <mergeCell ref="GW39:HB39"/>
    <mergeCell ref="EO39:ET39"/>
    <mergeCell ref="BC42:BH42"/>
    <mergeCell ref="GQ42:GV42"/>
    <mergeCell ref="BI42:BN42"/>
    <mergeCell ref="DE42:DJ42"/>
    <mergeCell ref="CM42:CR42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AD42:AJ42"/>
    <mergeCell ref="AK41:AP41"/>
    <mergeCell ref="AW41:BB41"/>
    <mergeCell ref="GW41:HB41"/>
    <mergeCell ref="DK41:DP41"/>
    <mergeCell ref="CG41:CL41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2025-03-20T10:06:32Z</cp:lastPrinted>
  <dcterms:created xsi:type="dcterms:W3CDTF">2024-03-20T12:07:15Z</dcterms:created>
  <dcterms:modified xsi:type="dcterms:W3CDTF">2025-04-03T06:22:14Z</dcterms:modified>
</cp:coreProperties>
</file>