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s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HC35" i="1" s="1"/>
  <c r="GK34" i="1"/>
  <c r="GK33" i="1"/>
  <c r="GK32" i="1"/>
  <c r="GK30" i="1"/>
  <c r="GK29" i="1"/>
  <c r="HC29" i="1" s="1"/>
  <c r="GK28" i="1"/>
  <c r="HC28" i="1" s="1"/>
  <c r="HU28" i="1" s="1"/>
  <c r="HC56" i="1" l="1"/>
  <c r="HU56" i="1" s="1"/>
  <c r="IF56" i="1" s="1"/>
  <c r="HC43" i="1"/>
  <c r="HU43" i="1" s="1"/>
  <c r="IF43" i="1" s="1"/>
  <c r="HC45" i="1"/>
  <c r="HU45" i="1" s="1"/>
  <c r="IF45" i="1" s="1"/>
  <c r="GW54" i="1"/>
  <c r="HC54" i="1"/>
  <c r="HU54" i="1" s="1"/>
  <c r="IF54" i="1" s="1"/>
  <c r="GW38" i="1"/>
  <c r="HC38" i="1"/>
  <c r="HU38" i="1" s="1"/>
  <c r="IF38" i="1" s="1"/>
  <c r="GW30" i="1"/>
  <c r="HC30" i="1"/>
  <c r="HU30" i="1" s="1"/>
  <c r="IF30" i="1" s="1"/>
  <c r="HC39" i="1"/>
  <c r="HU39" i="1" s="1"/>
  <c r="IF39" i="1" s="1"/>
  <c r="GW47" i="1"/>
  <c r="HC47" i="1"/>
  <c r="HU47" i="1" s="1"/>
  <c r="IF47" i="1" s="1"/>
  <c r="HC49" i="1"/>
  <c r="HU49" i="1" s="1"/>
  <c r="IF49" i="1" s="1"/>
  <c r="HC36" i="1"/>
  <c r="HU36" i="1" s="1"/>
  <c r="IF36" i="1" s="1"/>
  <c r="HC40" i="1"/>
  <c r="HU40" i="1" s="1"/>
  <c r="IF40" i="1" s="1"/>
  <c r="GW34" i="1"/>
  <c r="HC34" i="1"/>
  <c r="HC42" i="1"/>
  <c r="HU42" i="1" s="1"/>
  <c r="IF42" i="1" s="1"/>
  <c r="HC51" i="1"/>
  <c r="HU51" i="1" s="1"/>
  <c r="IF51" i="1" s="1"/>
  <c r="HC44" i="1"/>
  <c r="HU44" i="1" s="1"/>
  <c r="IF44" i="1" s="1"/>
  <c r="HC41" i="1"/>
  <c r="HU41" i="1" s="1"/>
  <c r="IF41" i="1" s="1"/>
  <c r="HC37" i="1"/>
  <c r="HU37" i="1" s="1"/>
  <c r="IF37" i="1" s="1"/>
  <c r="GW33" i="1"/>
  <c r="HC33" i="1"/>
  <c r="HU33" i="1" s="1"/>
  <c r="IF33" i="1" s="1"/>
  <c r="GW48" i="1"/>
  <c r="HC48" i="1"/>
  <c r="HU48" i="1" s="1"/>
  <c r="IF48" i="1" s="1"/>
  <c r="GW52" i="1"/>
  <c r="HC52" i="1"/>
  <c r="HU52" i="1" s="1"/>
  <c r="IF52" i="1" s="1"/>
  <c r="GW32" i="1"/>
  <c r="HC32" i="1"/>
  <c r="HU32" i="1" s="1"/>
  <c r="IF32" i="1" s="1"/>
  <c r="GW46" i="1"/>
  <c r="HC46" i="1"/>
  <c r="HU46" i="1" s="1"/>
  <c r="IF46" i="1" s="1"/>
  <c r="HC50" i="1"/>
  <c r="HU50" i="1" s="1"/>
  <c r="IF50" i="1" s="1"/>
  <c r="HC55" i="1"/>
  <c r="HU55" i="1" s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<sst xmlns="http://schemas.openxmlformats.org/spreadsheetml/2006/main" count="129" uniqueCount="111">
  <si>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</si>
  <si>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</si>
  <si>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</si>
  <si>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</si>
  <si>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</si>
  <si>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</si>
  <si>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</si>
  <si>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</si>
  <si>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</si>
  <si>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</si>
  <si>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</si>
  <si>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</si>
  <si>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</si>
  <si>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</si>
  <si>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</si>
  <si>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</si>
  <si>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</si>
  <si>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</si>
  <si>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</si>
  <si>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</si>
  <si>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</si>
  <si>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</si>
  <si>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</si>
  <si>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</si>
  <si>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</si>
  <si>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</si>
  <si>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</si>
  <si>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</si>
  <si>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</si>
  <si>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</si>
  <si>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</si>
  <si>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</si>
  <si>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</si>
  <si>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</si>
  <si>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</si>
  <si>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</si>
  <si>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</si>
  <si>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</si>
  <si>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</si>
  <si>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</si>
  <si>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</si>
  <si>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</si>
  <si>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</si>
  <si>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</si>
  <si>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</si>
  <si>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</si>
  <si>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</si>
  <si>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</si>
  <si>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</si>
  <si>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</si>
  <si>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</si>
  <si>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</si>
  <si>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</si>
  <si>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</si>
  <si>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</si>
  <si>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</si>
  <si>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</si>
  <si>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</si>
  <si>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</si>
  <si>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</si>
  <si>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</si>
  <si>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</si>
  <si>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</si>
  <si>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</si>
  <si>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</si>
  <si>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</si>
  <si>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</si>
  <si>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</si>
  <si>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</si>
  <si>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</si>
  <si>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</si>
  <si>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</si>
  <si>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</si>
  <si>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</si>
  <si>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</si>
  <si>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</si>
  <si>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</si>
  <si>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</si>
  <si>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</si>
  <si>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</si>
  <si>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</si>
  <si>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</si>
  <si>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</si>
  <si>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</si>
  <si>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</si>
  <si>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</si>
  <si>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</si>
  <si>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</si>
  <si>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</si>
  <si>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</si>
  <si>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</si>
  <si>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</si>
  <si>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</si>
  <si>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</si>
  <si>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</si>
  <si>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</si>
  <si>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</si>
  <si>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</si>
  <si>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</si>
  <si>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</si>
  <si>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</si>
  <si>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</si>
  <si>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</si>
  <si>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</si>
  <si>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</si>
  <si>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</si>
  <si>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</si>
  <si>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</si>
  <si>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</si>
  <si>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апреля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</si>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</sst>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25" zoomScale="90" zoomScaleNormal="90" workbookViewId="0">
      <selection activeCell="A55" sqref="A55:XFD55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97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110</v>
      </c>
      <c r="D5" s="22"/>
      <c r="E5" s="22"/>
      <c r="F5" s="23"/>
      <c r="G5" s="24" t="s">
        <v>7</v>
      </c>
      <c r="H5" s="24"/>
      <c r="I5" s="24"/>
      <c r="J5" s="21" t="s">
        <v>109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104</v>
      </c>
      <c r="AH5" s="32"/>
      <c r="AI5" s="33"/>
      <c r="AK5" s="24" t="s">
        <v>8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110</v>
      </c>
      <c r="FB10" s="22"/>
      <c r="FC10" s="22"/>
      <c r="FD10" s="23"/>
      <c r="FE10" s="24" t="s">
        <v>7</v>
      </c>
      <c r="FF10" s="24"/>
      <c r="FG10" s="24"/>
      <c r="FH10" s="21" t="s">
        <v>109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104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101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96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105</v>
      </c>
      <c r="CH22" s="112"/>
      <c r="CI22" s="112"/>
      <c r="CJ22" s="112"/>
      <c r="CK22" s="112"/>
      <c r="CL22" s="113"/>
      <c r="CM22" s="111" t="s">
        <v>98</v>
      </c>
      <c r="CN22" s="112"/>
      <c r="CO22" s="112"/>
      <c r="CP22" s="112"/>
      <c r="CQ22" s="112"/>
      <c r="CR22" s="113"/>
      <c r="CS22" s="111" t="s">
        <v>106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/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95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103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107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92" t="s">
        <v>50</v>
      </c>
      <c r="GR22" s="193"/>
      <c r="GS22" s="193"/>
      <c r="GT22" s="193"/>
      <c r="GU22" s="193"/>
      <c r="GV22" s="194"/>
      <c r="GW22" s="183" t="s">
        <v>51</v>
      </c>
      <c r="GX22" s="184"/>
      <c r="GY22" s="184"/>
      <c r="GZ22" s="184"/>
      <c r="HA22" s="184"/>
      <c r="HB22" s="185"/>
      <c r="HC22" s="183" t="s">
        <v>52</v>
      </c>
      <c r="HD22" s="184"/>
      <c r="HE22" s="184"/>
      <c r="HF22" s="184"/>
      <c r="HG22" s="184"/>
      <c r="HH22" s="185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5"/>
      <c r="GR23" s="196"/>
      <c r="GS23" s="196"/>
      <c r="GT23" s="196"/>
      <c r="GU23" s="196"/>
      <c r="GV23" s="197"/>
      <c r="GW23" s="186"/>
      <c r="GX23" s="187"/>
      <c r="GY23" s="187"/>
      <c r="GZ23" s="187"/>
      <c r="HA23" s="187"/>
      <c r="HB23" s="188"/>
      <c r="HC23" s="186"/>
      <c r="HD23" s="187"/>
      <c r="HE23" s="187"/>
      <c r="HF23" s="187"/>
      <c r="HG23" s="187"/>
      <c r="HH23" s="188"/>
      <c r="HI23" s="213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4"/>
      <c r="HU23" s="210" t="s">
        <v>56</v>
      </c>
      <c r="HV23" s="211"/>
      <c r="HW23" s="211"/>
      <c r="HX23" s="211"/>
      <c r="HY23" s="211"/>
      <c r="HZ23" s="211"/>
      <c r="IA23" s="211"/>
      <c r="IB23" s="211"/>
      <c r="IC23" s="211"/>
      <c r="ID23" s="211"/>
      <c r="IE23" s="212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8"/>
      <c r="GR24" s="199"/>
      <c r="GS24" s="199"/>
      <c r="GT24" s="199"/>
      <c r="GU24" s="199"/>
      <c r="GV24" s="200"/>
      <c r="GW24" s="189"/>
      <c r="GX24" s="190"/>
      <c r="GY24" s="190"/>
      <c r="GZ24" s="190"/>
      <c r="HA24" s="190"/>
      <c r="HB24" s="191"/>
      <c r="HC24" s="189"/>
      <c r="HD24" s="190"/>
      <c r="HE24" s="190"/>
      <c r="HF24" s="190"/>
      <c r="HG24" s="190"/>
      <c r="HH24" s="191"/>
      <c r="HI24" s="215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6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6">
        <v>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  <c r="X25" s="179">
        <v>2</v>
      </c>
      <c r="Y25" s="177"/>
      <c r="Z25" s="177"/>
      <c r="AA25" s="177"/>
      <c r="AB25" s="177"/>
      <c r="AC25" s="178"/>
      <c r="AD25" s="179">
        <v>3</v>
      </c>
      <c r="AE25" s="177"/>
      <c r="AF25" s="177"/>
      <c r="AG25" s="177"/>
      <c r="AH25" s="177"/>
      <c r="AI25" s="177"/>
      <c r="AJ25" s="178"/>
      <c r="AK25" s="179">
        <v>4</v>
      </c>
      <c r="AL25" s="177"/>
      <c r="AM25" s="177"/>
      <c r="AN25" s="177"/>
      <c r="AO25" s="177"/>
      <c r="AP25" s="178"/>
      <c r="AQ25" s="179">
        <v>5</v>
      </c>
      <c r="AR25" s="177"/>
      <c r="AS25" s="177"/>
      <c r="AT25" s="177"/>
      <c r="AU25" s="177"/>
      <c r="AV25" s="178"/>
      <c r="AW25" s="179">
        <v>6</v>
      </c>
      <c r="AX25" s="177"/>
      <c r="AY25" s="177"/>
      <c r="AZ25" s="177"/>
      <c r="BA25" s="177"/>
      <c r="BB25" s="178"/>
      <c r="BC25" s="179">
        <v>7</v>
      </c>
      <c r="BD25" s="177"/>
      <c r="BE25" s="177"/>
      <c r="BF25" s="177"/>
      <c r="BG25" s="177"/>
      <c r="BH25" s="178"/>
      <c r="BI25" s="179">
        <v>8</v>
      </c>
      <c r="BJ25" s="177"/>
      <c r="BK25" s="177"/>
      <c r="BL25" s="177"/>
      <c r="BM25" s="177"/>
      <c r="BN25" s="178"/>
      <c r="BO25" s="179">
        <v>9</v>
      </c>
      <c r="BP25" s="177"/>
      <c r="BQ25" s="177"/>
      <c r="BR25" s="177"/>
      <c r="BS25" s="177"/>
      <c r="BT25" s="178"/>
      <c r="BU25" s="179">
        <v>10</v>
      </c>
      <c r="BV25" s="177"/>
      <c r="BW25" s="177"/>
      <c r="BX25" s="177"/>
      <c r="BY25" s="177"/>
      <c r="BZ25" s="178"/>
      <c r="CA25" s="179">
        <v>11</v>
      </c>
      <c r="CB25" s="177"/>
      <c r="CC25" s="177"/>
      <c r="CD25" s="177"/>
      <c r="CE25" s="177"/>
      <c r="CF25" s="178"/>
      <c r="CG25" s="179">
        <v>12</v>
      </c>
      <c r="CH25" s="177"/>
      <c r="CI25" s="177"/>
      <c r="CJ25" s="177"/>
      <c r="CK25" s="177"/>
      <c r="CL25" s="178"/>
      <c r="CM25" s="179">
        <v>13</v>
      </c>
      <c r="CN25" s="177"/>
      <c r="CO25" s="177"/>
      <c r="CP25" s="177"/>
      <c r="CQ25" s="177"/>
      <c r="CR25" s="178"/>
      <c r="CS25" s="179">
        <v>14</v>
      </c>
      <c r="CT25" s="177"/>
      <c r="CU25" s="177"/>
      <c r="CV25" s="177"/>
      <c r="CW25" s="177"/>
      <c r="CX25" s="178"/>
      <c r="CY25" s="179">
        <v>15</v>
      </c>
      <c r="CZ25" s="177"/>
      <c r="DA25" s="177"/>
      <c r="DB25" s="177"/>
      <c r="DC25" s="177"/>
      <c r="DD25" s="178"/>
      <c r="DE25" s="179">
        <v>16</v>
      </c>
      <c r="DF25" s="177"/>
      <c r="DG25" s="177"/>
      <c r="DH25" s="177"/>
      <c r="DI25" s="177"/>
      <c r="DJ25" s="178"/>
      <c r="DK25" s="179">
        <v>17</v>
      </c>
      <c r="DL25" s="177"/>
      <c r="DM25" s="177"/>
      <c r="DN25" s="177"/>
      <c r="DO25" s="177"/>
      <c r="DP25" s="178"/>
      <c r="DQ25" s="179">
        <v>18</v>
      </c>
      <c r="DR25" s="177"/>
      <c r="DS25" s="177"/>
      <c r="DT25" s="177"/>
      <c r="DU25" s="177"/>
      <c r="DV25" s="178"/>
      <c r="DW25" s="179">
        <v>19</v>
      </c>
      <c r="DX25" s="177"/>
      <c r="DY25" s="177"/>
      <c r="DZ25" s="177"/>
      <c r="EA25" s="177"/>
      <c r="EB25" s="178"/>
      <c r="EC25" s="179">
        <v>20</v>
      </c>
      <c r="ED25" s="177"/>
      <c r="EE25" s="177"/>
      <c r="EF25" s="177"/>
      <c r="EG25" s="177"/>
      <c r="EH25" s="178"/>
      <c r="EI25" s="179">
        <v>21</v>
      </c>
      <c r="EJ25" s="177"/>
      <c r="EK25" s="177"/>
      <c r="EL25" s="177"/>
      <c r="EM25" s="177"/>
      <c r="EN25" s="178"/>
      <c r="EO25" s="179">
        <v>22</v>
      </c>
      <c r="EP25" s="177"/>
      <c r="EQ25" s="177"/>
      <c r="ER25" s="177"/>
      <c r="ES25" s="177"/>
      <c r="ET25" s="178"/>
      <c r="EU25" s="179">
        <v>23</v>
      </c>
      <c r="EV25" s="177"/>
      <c r="EW25" s="177"/>
      <c r="EX25" s="177"/>
      <c r="EY25" s="177"/>
      <c r="EZ25" s="178"/>
      <c r="FA25" s="179">
        <v>24</v>
      </c>
      <c r="FB25" s="177"/>
      <c r="FC25" s="177"/>
      <c r="FD25" s="177"/>
      <c r="FE25" s="177"/>
      <c r="FF25" s="178"/>
      <c r="FG25" s="179">
        <v>25</v>
      </c>
      <c r="FH25" s="177"/>
      <c r="FI25" s="177"/>
      <c r="FJ25" s="177"/>
      <c r="FK25" s="177"/>
      <c r="FL25" s="178"/>
      <c r="FM25" s="179">
        <v>26</v>
      </c>
      <c r="FN25" s="177"/>
      <c r="FO25" s="177"/>
      <c r="FP25" s="177"/>
      <c r="FQ25" s="177"/>
      <c r="FR25" s="178"/>
      <c r="FS25" s="179">
        <v>27</v>
      </c>
      <c r="FT25" s="177"/>
      <c r="FU25" s="177"/>
      <c r="FV25" s="177"/>
      <c r="FW25" s="177"/>
      <c r="FX25" s="178"/>
      <c r="FY25" s="179">
        <v>28</v>
      </c>
      <c r="FZ25" s="177"/>
      <c r="GA25" s="177"/>
      <c r="GB25" s="177"/>
      <c r="GC25" s="177"/>
      <c r="GD25" s="178"/>
      <c r="GE25" s="179">
        <v>29</v>
      </c>
      <c r="GF25" s="177"/>
      <c r="GG25" s="177"/>
      <c r="GH25" s="177"/>
      <c r="GI25" s="177"/>
      <c r="GJ25" s="178"/>
      <c r="GK25" s="179">
        <v>30</v>
      </c>
      <c r="GL25" s="177"/>
      <c r="GM25" s="177"/>
      <c r="GN25" s="177"/>
      <c r="GO25" s="177"/>
      <c r="GP25" s="178"/>
      <c r="GQ25" s="242">
        <v>31</v>
      </c>
      <c r="GR25" s="243"/>
      <c r="GS25" s="243"/>
      <c r="GT25" s="243"/>
      <c r="GU25" s="243"/>
      <c r="GV25" s="244"/>
      <c r="GW25" s="237">
        <v>32</v>
      </c>
      <c r="GX25" s="238"/>
      <c r="GY25" s="238"/>
      <c r="GZ25" s="238"/>
      <c r="HA25" s="238"/>
      <c r="HB25" s="239"/>
      <c r="HC25" s="237">
        <v>33</v>
      </c>
      <c r="HD25" s="238"/>
      <c r="HE25" s="238"/>
      <c r="HF25" s="238"/>
      <c r="HG25" s="238"/>
      <c r="HH25" s="239"/>
      <c r="HI25" s="179">
        <v>34</v>
      </c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8"/>
      <c r="HU25" s="240">
        <v>35</v>
      </c>
      <c r="HV25" s="177"/>
      <c r="HW25" s="177"/>
      <c r="HX25" s="177"/>
      <c r="HY25" s="177"/>
      <c r="HZ25" s="177"/>
      <c r="IA25" s="177"/>
      <c r="IB25" s="177"/>
      <c r="IC25" s="177"/>
      <c r="ID25" s="177"/>
      <c r="IE25" s="241"/>
    </row>
    <row r="26" spans="1:240" s="2" customFormat="1" ht="16.5" customHeight="1" x14ac:dyDescent="0.2">
      <c r="A26" s="248" t="s">
        <v>57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50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101</v>
      </c>
      <c r="AL26" s="95"/>
      <c r="AM26" s="95"/>
      <c r="AN26" s="95"/>
      <c r="AO26" s="95"/>
      <c r="AP26" s="84"/>
      <c r="AQ26" s="94">
        <f t="shared" si="0"/>
        <v>101</v>
      </c>
      <c r="AR26" s="95"/>
      <c r="AS26" s="95"/>
      <c r="AT26" s="95"/>
      <c r="AU26" s="95"/>
      <c r="AV26" s="84"/>
      <c r="AW26" s="94">
        <f t="shared" si="0"/>
        <v>101</v>
      </c>
      <c r="AX26" s="95"/>
      <c r="AY26" s="95"/>
      <c r="AZ26" s="95"/>
      <c r="BA26" s="95"/>
      <c r="BB26" s="84"/>
      <c r="BC26" s="94">
        <f t="shared" si="0"/>
        <v>101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101</v>
      </c>
      <c r="CH26" s="83"/>
      <c r="CI26" s="83"/>
      <c r="CJ26" s="83"/>
      <c r="CK26" s="83"/>
      <c r="CL26" s="84"/>
      <c r="CM26" s="82">
        <f t="shared" si="1"/>
        <v>101</v>
      </c>
      <c r="CN26" s="83"/>
      <c r="CO26" s="83"/>
      <c r="CP26" s="83"/>
      <c r="CQ26" s="83"/>
      <c r="CR26" s="84"/>
      <c r="CS26" s="82">
        <f t="shared" si="1"/>
        <v>101</v>
      </c>
      <c r="CT26" s="83"/>
      <c r="CU26" s="83"/>
      <c r="CV26" s="83"/>
      <c r="CW26" s="83"/>
      <c r="CX26" s="84"/>
      <c r="CY26" s="82">
        <f t="shared" si="1"/>
        <v>101</v>
      </c>
      <c r="CZ26" s="83"/>
      <c r="DA26" s="83"/>
      <c r="DB26" s="83"/>
      <c r="DC26" s="83"/>
      <c r="DD26" s="84"/>
      <c r="DE26" s="82">
        <f t="shared" si="1"/>
        <v>101</v>
      </c>
      <c r="DF26" s="83"/>
      <c r="DG26" s="83"/>
      <c r="DH26" s="83"/>
      <c r="DI26" s="83"/>
      <c r="DJ26" s="84"/>
      <c r="DK26" s="82">
        <f t="shared" si="1"/>
        <v>101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2">$BI$16</f>
        <v>101</v>
      </c>
      <c r="EJ26" s="83"/>
      <c r="EK26" s="83"/>
      <c r="EL26" s="83"/>
      <c r="EM26" s="83"/>
      <c r="EN26" s="84"/>
      <c r="EO26" s="82">
        <f t="shared" si="2"/>
        <v>101</v>
      </c>
      <c r="EP26" s="83"/>
      <c r="EQ26" s="83"/>
      <c r="ER26" s="83"/>
      <c r="ES26" s="83"/>
      <c r="ET26" s="84"/>
      <c r="EU26" s="82">
        <f t="shared" si="2"/>
        <v>101</v>
      </c>
      <c r="EV26" s="83"/>
      <c r="EW26" s="83"/>
      <c r="EX26" s="83"/>
      <c r="EY26" s="83"/>
      <c r="EZ26" s="84"/>
      <c r="FA26" s="82">
        <f t="shared" si="2"/>
        <v>101</v>
      </c>
      <c r="FB26" s="83"/>
      <c r="FC26" s="83"/>
      <c r="FD26" s="83"/>
      <c r="FE26" s="83"/>
      <c r="FF26" s="84"/>
      <c r="FG26" s="82">
        <v>92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4"/>
      <c r="GR26" s="235"/>
      <c r="GS26" s="235"/>
      <c r="GT26" s="235"/>
      <c r="GU26" s="235"/>
      <c r="GV26" s="236"/>
      <c r="GW26" s="251"/>
      <c r="GX26" s="252"/>
      <c r="GY26" s="252"/>
      <c r="GZ26" s="252"/>
      <c r="HA26" s="252"/>
      <c r="HB26" s="253"/>
      <c r="HC26" s="251"/>
      <c r="HD26" s="252"/>
      <c r="HE26" s="252"/>
      <c r="HF26" s="252"/>
      <c r="HG26" s="252"/>
      <c r="HH26" s="253"/>
      <c r="HI26" s="245"/>
      <c r="HJ26" s="246"/>
      <c r="HK26" s="246"/>
      <c r="HL26" s="246"/>
      <c r="HM26" s="246"/>
      <c r="HN26" s="247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80" t="s">
        <v>58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2"/>
      <c r="X27" s="204"/>
      <c r="Y27" s="205"/>
      <c r="Z27" s="205"/>
      <c r="AA27" s="205"/>
      <c r="AB27" s="205"/>
      <c r="AC27" s="206"/>
      <c r="AD27" s="201"/>
      <c r="AE27" s="202"/>
      <c r="AF27" s="202"/>
      <c r="AG27" s="202"/>
      <c r="AH27" s="202"/>
      <c r="AI27" s="202"/>
      <c r="AJ27" s="203"/>
      <c r="AK27" s="201">
        <v>200</v>
      </c>
      <c r="AL27" s="202"/>
      <c r="AM27" s="202"/>
      <c r="AN27" s="202"/>
      <c r="AO27" s="202"/>
      <c r="AP27" s="203"/>
      <c r="AQ27" s="201" t="s">
        <v>59</v>
      </c>
      <c r="AR27" s="202"/>
      <c r="AS27" s="202"/>
      <c r="AT27" s="202"/>
      <c r="AU27" s="202"/>
      <c r="AV27" s="203"/>
      <c r="AW27" s="201">
        <v>200</v>
      </c>
      <c r="AX27" s="202"/>
      <c r="AY27" s="202"/>
      <c r="AZ27" s="202"/>
      <c r="BA27" s="202"/>
      <c r="BB27" s="203"/>
      <c r="BC27" s="201">
        <v>100</v>
      </c>
      <c r="BD27" s="202"/>
      <c r="BE27" s="202"/>
      <c r="BF27" s="202"/>
      <c r="BG27" s="202"/>
      <c r="BH27" s="203"/>
      <c r="BI27" s="201"/>
      <c r="BJ27" s="202"/>
      <c r="BK27" s="202"/>
      <c r="BL27" s="202"/>
      <c r="BM27" s="202"/>
      <c r="BN27" s="203"/>
      <c r="BO27" s="201"/>
      <c r="BP27" s="202"/>
      <c r="BQ27" s="202"/>
      <c r="BR27" s="202"/>
      <c r="BS27" s="202"/>
      <c r="BT27" s="203"/>
      <c r="BU27" s="201"/>
      <c r="BV27" s="202"/>
      <c r="BW27" s="202"/>
      <c r="BX27" s="202"/>
      <c r="BY27" s="202"/>
      <c r="BZ27" s="203"/>
      <c r="CA27" s="201"/>
      <c r="CB27" s="202"/>
      <c r="CC27" s="202"/>
      <c r="CD27" s="202"/>
      <c r="CE27" s="202"/>
      <c r="CF27" s="203"/>
      <c r="CG27" s="201">
        <v>200</v>
      </c>
      <c r="CH27" s="202"/>
      <c r="CI27" s="202"/>
      <c r="CJ27" s="202"/>
      <c r="CK27" s="202"/>
      <c r="CL27" s="203"/>
      <c r="CM27" s="201">
        <v>70</v>
      </c>
      <c r="CN27" s="202"/>
      <c r="CO27" s="202"/>
      <c r="CP27" s="202"/>
      <c r="CQ27" s="202"/>
      <c r="CR27" s="203"/>
      <c r="CS27" s="201">
        <v>130</v>
      </c>
      <c r="CT27" s="202"/>
      <c r="CU27" s="202"/>
      <c r="CV27" s="202"/>
      <c r="CW27" s="202"/>
      <c r="CX27" s="203"/>
      <c r="CY27" s="201">
        <v>40</v>
      </c>
      <c r="CZ27" s="202"/>
      <c r="DA27" s="202"/>
      <c r="DB27" s="202"/>
      <c r="DC27" s="202"/>
      <c r="DD27" s="203"/>
      <c r="DE27" s="201">
        <v>200</v>
      </c>
      <c r="DF27" s="202"/>
      <c r="DG27" s="202"/>
      <c r="DH27" s="202"/>
      <c r="DI27" s="202"/>
      <c r="DJ27" s="203"/>
      <c r="DK27" s="201">
        <v>50</v>
      </c>
      <c r="DL27" s="202"/>
      <c r="DM27" s="202"/>
      <c r="DN27" s="202"/>
      <c r="DO27" s="202"/>
      <c r="DP27" s="203"/>
      <c r="DQ27" s="201"/>
      <c r="DR27" s="202"/>
      <c r="DS27" s="202"/>
      <c r="DT27" s="202"/>
      <c r="DU27" s="202"/>
      <c r="DV27" s="203"/>
      <c r="DW27" s="201"/>
      <c r="DX27" s="202"/>
      <c r="DY27" s="202"/>
      <c r="DZ27" s="202"/>
      <c r="EA27" s="202"/>
      <c r="EB27" s="203"/>
      <c r="EC27" s="201"/>
      <c r="ED27" s="202"/>
      <c r="EE27" s="202"/>
      <c r="EF27" s="202"/>
      <c r="EG27" s="202"/>
      <c r="EH27" s="203"/>
      <c r="EI27" s="201">
        <v>200</v>
      </c>
      <c r="EJ27" s="202"/>
      <c r="EK27" s="202"/>
      <c r="EL27" s="202"/>
      <c r="EM27" s="202"/>
      <c r="EN27" s="203"/>
      <c r="EO27" s="201">
        <v>5</v>
      </c>
      <c r="EP27" s="202"/>
      <c r="EQ27" s="202"/>
      <c r="ER27" s="202"/>
      <c r="ES27" s="202"/>
      <c r="ET27" s="203"/>
      <c r="EU27" s="201">
        <v>200</v>
      </c>
      <c r="EV27" s="202"/>
      <c r="EW27" s="202"/>
      <c r="EX27" s="202"/>
      <c r="EY27" s="202"/>
      <c r="EZ27" s="203"/>
      <c r="FA27" s="201">
        <v>20</v>
      </c>
      <c r="FB27" s="202"/>
      <c r="FC27" s="202"/>
      <c r="FD27" s="202"/>
      <c r="FE27" s="202"/>
      <c r="FF27" s="203"/>
      <c r="FG27" s="201">
        <v>100</v>
      </c>
      <c r="FH27" s="202"/>
      <c r="FI27" s="202"/>
      <c r="FJ27" s="202"/>
      <c r="FK27" s="202"/>
      <c r="FL27" s="203"/>
      <c r="FM27" s="201"/>
      <c r="FN27" s="202"/>
      <c r="FO27" s="202"/>
      <c r="FP27" s="202"/>
      <c r="FQ27" s="202"/>
      <c r="FR27" s="203"/>
      <c r="FS27" s="201"/>
      <c r="FT27" s="202"/>
      <c r="FU27" s="202"/>
      <c r="FV27" s="202"/>
      <c r="FW27" s="202"/>
      <c r="FX27" s="203"/>
      <c r="FY27" s="201"/>
      <c r="FZ27" s="202"/>
      <c r="GA27" s="202"/>
      <c r="GB27" s="202"/>
      <c r="GC27" s="202"/>
      <c r="GD27" s="203"/>
      <c r="GE27" s="201"/>
      <c r="GF27" s="202"/>
      <c r="GG27" s="202"/>
      <c r="GH27" s="202"/>
      <c r="GI27" s="202"/>
      <c r="GJ27" s="203"/>
      <c r="GK27" s="201"/>
      <c r="GL27" s="202"/>
      <c r="GM27" s="202"/>
      <c r="GN27" s="202"/>
      <c r="GO27" s="202"/>
      <c r="GP27" s="203"/>
      <c r="GQ27" s="231"/>
      <c r="GR27" s="232"/>
      <c r="GS27" s="232"/>
      <c r="GT27" s="232"/>
      <c r="GU27" s="232"/>
      <c r="GV27" s="233"/>
      <c r="GW27" s="225"/>
      <c r="GX27" s="226"/>
      <c r="GY27" s="226"/>
      <c r="GZ27" s="226"/>
      <c r="HA27" s="226"/>
      <c r="HB27" s="227"/>
      <c r="HC27" s="222"/>
      <c r="HD27" s="223"/>
      <c r="HE27" s="223"/>
      <c r="HF27" s="223"/>
      <c r="HG27" s="223"/>
      <c r="HH27" s="224"/>
      <c r="HI27" s="228"/>
      <c r="HJ27" s="229"/>
      <c r="HK27" s="229"/>
      <c r="HL27" s="229"/>
      <c r="HM27" s="229"/>
      <c r="HN27" s="230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thickTop="1" x14ac:dyDescent="0.25">
      <c r="A28" s="164" t="s">
        <v>60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1E-3</v>
      </c>
      <c r="CT28" s="122"/>
      <c r="CU28" s="122"/>
      <c r="CV28" s="122"/>
      <c r="CW28" s="122"/>
      <c r="CX28" s="123"/>
      <c r="CY28" s="121">
        <v>1E-3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8" si="3">AK28+AQ28+AW28+BC28+BI28+BO28+BU28+CA28+CG28+CM28+CS28+CY28+DE28+DK28+DQ28+DW28+EC28+EI28+EO28+EU28+FA28+FG28+FM28+FS28+FY28+GE28</f>
        <v>7.0000000000000001E-3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8" si="4">GK28*GQ28</f>
        <v>3.99</v>
      </c>
      <c r="GX28" s="159"/>
      <c r="GY28" s="159"/>
      <c r="GZ28" s="159"/>
      <c r="HA28" s="159"/>
      <c r="HB28" s="160"/>
      <c r="HC28" s="124">
        <f t="shared" ref="HC28" si="5">GK28*HI28</f>
        <v>0.70699999999999996</v>
      </c>
      <c r="HD28" s="125"/>
      <c r="HE28" s="125"/>
      <c r="HF28" s="125"/>
      <c r="HG28" s="125"/>
      <c r="HH28" s="126"/>
      <c r="HI28" s="127">
        <f t="shared" ref="HI28:HI37" si="6">$BI$16</f>
        <v>101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7">
        <f t="shared" ref="HU28:HU58" si="7">GQ28*HC28</f>
        <v>402.98999999999995</v>
      </c>
      <c r="HV28" s="208"/>
      <c r="HW28" s="208"/>
      <c r="HX28" s="208"/>
      <c r="HY28" s="208"/>
      <c r="HZ28" s="208"/>
      <c r="IA28" s="208"/>
      <c r="IB28" s="208"/>
      <c r="IC28" s="208"/>
      <c r="ID28" s="208"/>
      <c r="IE28" s="209"/>
      <c r="IF28" s="2">
        <f t="shared" ref="IF28:IF58" si="8">SUM(HU28)</f>
        <v>402.98999999999995</v>
      </c>
    </row>
    <row r="29" spans="1:240" s="2" customFormat="1" ht="16.5" customHeight="1" x14ac:dyDescent="0.25">
      <c r="A29" s="164" t="s">
        <v>61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7.0000000000000007E-2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0.08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/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3"/>
        <v>0.25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4"/>
        <v>23.5</v>
      </c>
      <c r="GX29" s="159"/>
      <c r="GY29" s="159"/>
      <c r="GZ29" s="159"/>
      <c r="HA29" s="159"/>
      <c r="HB29" s="160"/>
      <c r="HC29" s="124">
        <f t="shared" ref="HC29:HC56" si="9">GK29*HI29</f>
        <v>25.25</v>
      </c>
      <c r="HD29" s="125"/>
      <c r="HE29" s="125"/>
      <c r="HF29" s="125"/>
      <c r="HG29" s="125"/>
      <c r="HH29" s="126"/>
      <c r="HI29" s="127">
        <f t="shared" si="6"/>
        <v>101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7">
        <f t="shared" si="7"/>
        <v>2373.5</v>
      </c>
      <c r="HV29" s="208"/>
      <c r="HW29" s="208"/>
      <c r="HX29" s="208"/>
      <c r="HY29" s="208"/>
      <c r="HZ29" s="208"/>
      <c r="IA29" s="208"/>
      <c r="IB29" s="208"/>
      <c r="IC29" s="208"/>
      <c r="ID29" s="208"/>
      <c r="IE29" s="209"/>
      <c r="IF29" s="2">
        <f t="shared" si="8"/>
        <v>2373.5</v>
      </c>
    </row>
    <row r="30" spans="1:240" s="2" customFormat="1" ht="18" customHeight="1" x14ac:dyDescent="0.25">
      <c r="A30" s="164" t="s">
        <v>62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4.0000000000000001E-3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3"/>
        <v>4.0000000000000001E-3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4"/>
        <v>0.91200000000000003</v>
      </c>
      <c r="GX30" s="159"/>
      <c r="GY30" s="159"/>
      <c r="GZ30" s="159"/>
      <c r="HA30" s="159"/>
      <c r="HB30" s="160"/>
      <c r="HC30" s="124">
        <f t="shared" si="9"/>
        <v>0.40400000000000003</v>
      </c>
      <c r="HD30" s="125"/>
      <c r="HE30" s="125"/>
      <c r="HF30" s="125"/>
      <c r="HG30" s="125"/>
      <c r="HH30" s="126"/>
      <c r="HI30" s="127">
        <f t="shared" si="6"/>
        <v>101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7">
        <f t="shared" si="7"/>
        <v>92.112000000000009</v>
      </c>
      <c r="HV30" s="208"/>
      <c r="HW30" s="208"/>
      <c r="HX30" s="208"/>
      <c r="HY30" s="208"/>
      <c r="HZ30" s="208"/>
      <c r="IA30" s="208"/>
      <c r="IB30" s="208"/>
      <c r="IC30" s="208"/>
      <c r="ID30" s="208"/>
      <c r="IE30" s="209"/>
      <c r="IF30" s="2">
        <f t="shared" si="8"/>
        <v>92.112000000000009</v>
      </c>
    </row>
    <row r="31" spans="1:240" s="18" customFormat="1" ht="16.5" customHeight="1" x14ac:dyDescent="0.25">
      <c r="A31" s="164" t="s">
        <v>102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0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93</v>
      </c>
      <c r="GR31" s="162"/>
      <c r="GS31" s="162"/>
      <c r="GT31" s="162"/>
      <c r="GU31" s="162"/>
      <c r="GV31" s="163"/>
      <c r="GW31" s="158">
        <f t="shared" ref="GW31" si="11">GK31*GQ31</f>
        <v>0</v>
      </c>
      <c r="GX31" s="159"/>
      <c r="GY31" s="159"/>
      <c r="GZ31" s="159"/>
      <c r="HA31" s="159"/>
      <c r="HB31" s="160"/>
      <c r="HC31" s="124">
        <f t="shared" si="9"/>
        <v>0</v>
      </c>
      <c r="HD31" s="125"/>
      <c r="HE31" s="125"/>
      <c r="HF31" s="125"/>
      <c r="HG31" s="125"/>
      <c r="HH31" s="126"/>
      <c r="HI31" s="127">
        <f t="shared" si="6"/>
        <v>101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121"/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</row>
    <row r="32" spans="1:240" s="2" customFormat="1" ht="16.5" customHeight="1" x14ac:dyDescent="0.25">
      <c r="A32" s="164" t="s">
        <v>63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4.0000000000000002E-4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3"/>
        <v>4.0000000000000002E-4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4"/>
        <v>1.36</v>
      </c>
      <c r="GX32" s="159"/>
      <c r="GY32" s="159"/>
      <c r="GZ32" s="159"/>
      <c r="HA32" s="159"/>
      <c r="HB32" s="160"/>
      <c r="HC32" s="124">
        <f t="shared" si="9"/>
        <v>4.0400000000000005E-2</v>
      </c>
      <c r="HD32" s="125"/>
      <c r="HE32" s="125"/>
      <c r="HF32" s="125"/>
      <c r="HG32" s="125"/>
      <c r="HH32" s="126"/>
      <c r="HI32" s="254">
        <f t="shared" si="6"/>
        <v>101</v>
      </c>
      <c r="HJ32" s="255"/>
      <c r="HK32" s="255"/>
      <c r="HL32" s="255"/>
      <c r="HM32" s="255"/>
      <c r="HN32" s="129"/>
      <c r="HO32" s="82"/>
      <c r="HP32" s="83"/>
      <c r="HQ32" s="83"/>
      <c r="HR32" s="83"/>
      <c r="HS32" s="83"/>
      <c r="HT32" s="84"/>
      <c r="HU32" s="207">
        <f t="shared" si="7"/>
        <v>137.36000000000001</v>
      </c>
      <c r="HV32" s="208"/>
      <c r="HW32" s="208"/>
      <c r="HX32" s="208"/>
      <c r="HY32" s="208"/>
      <c r="HZ32" s="208"/>
      <c r="IA32" s="208"/>
      <c r="IB32" s="208"/>
      <c r="IC32" s="208"/>
      <c r="ID32" s="208"/>
      <c r="IE32" s="209"/>
      <c r="IF32" s="2">
        <f t="shared" si="8"/>
        <v>137.36000000000001</v>
      </c>
    </row>
    <row r="33" spans="1:240" s="2" customFormat="1" ht="16.5" customHeight="1" x14ac:dyDescent="0.25">
      <c r="A33" s="164" t="s">
        <v>64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3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4"/>
        <v>0</v>
      </c>
      <c r="GX33" s="159"/>
      <c r="GY33" s="159"/>
      <c r="GZ33" s="159"/>
      <c r="HA33" s="159"/>
      <c r="HB33" s="160"/>
      <c r="HC33" s="124">
        <f t="shared" si="9"/>
        <v>0</v>
      </c>
      <c r="HD33" s="125"/>
      <c r="HE33" s="125"/>
      <c r="HF33" s="125"/>
      <c r="HG33" s="125"/>
      <c r="HH33" s="126"/>
      <c r="HI33" s="127">
        <f t="shared" si="6"/>
        <v>101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7">
        <f t="shared" si="7"/>
        <v>0</v>
      </c>
      <c r="HV33" s="208"/>
      <c r="HW33" s="208"/>
      <c r="HX33" s="208"/>
      <c r="HY33" s="208"/>
      <c r="HZ33" s="208"/>
      <c r="IA33" s="208"/>
      <c r="IB33" s="208"/>
      <c r="IC33" s="208"/>
      <c r="ID33" s="208"/>
      <c r="IE33" s="209"/>
      <c r="IF33" s="2">
        <f t="shared" si="8"/>
        <v>0</v>
      </c>
    </row>
    <row r="34" spans="1:240" s="2" customFormat="1" ht="16.5" customHeight="1" x14ac:dyDescent="0.25">
      <c r="A34" s="164" t="s">
        <v>99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3"/>
        <v>0</v>
      </c>
      <c r="GL34" s="156"/>
      <c r="GM34" s="156"/>
      <c r="GN34" s="156"/>
      <c r="GO34" s="156"/>
      <c r="GP34" s="157"/>
      <c r="GQ34" s="161">
        <v>49</v>
      </c>
      <c r="GR34" s="162"/>
      <c r="GS34" s="162"/>
      <c r="GT34" s="162"/>
      <c r="GU34" s="162"/>
      <c r="GV34" s="163"/>
      <c r="GW34" s="158">
        <f t="shared" si="4"/>
        <v>0</v>
      </c>
      <c r="GX34" s="159"/>
      <c r="GY34" s="159"/>
      <c r="GZ34" s="159"/>
      <c r="HA34" s="159"/>
      <c r="HB34" s="160"/>
      <c r="HC34" s="124">
        <f t="shared" si="9"/>
        <v>0</v>
      </c>
      <c r="HD34" s="125"/>
      <c r="HE34" s="125"/>
      <c r="HF34" s="125"/>
      <c r="HG34" s="125"/>
      <c r="HH34" s="126"/>
      <c r="HI34" s="127">
        <f t="shared" si="6"/>
        <v>101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7">
        <f t="shared" si="7"/>
        <v>0</v>
      </c>
      <c r="HV34" s="208"/>
      <c r="HW34" s="208"/>
      <c r="HX34" s="208"/>
      <c r="HY34" s="208"/>
      <c r="HZ34" s="208"/>
      <c r="IA34" s="208"/>
      <c r="IB34" s="208"/>
      <c r="IC34" s="208"/>
      <c r="ID34" s="208"/>
      <c r="IE34" s="209"/>
      <c r="IF34" s="2">
        <f t="shared" si="8"/>
        <v>0</v>
      </c>
    </row>
    <row r="35" spans="1:240" s="2" customFormat="1" ht="16.5" customHeight="1" x14ac:dyDescent="0.25">
      <c r="A35" s="164" t="s">
        <v>66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>
        <v>2E-3</v>
      </c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3"/>
        <v>2E-3</v>
      </c>
      <c r="GL35" s="156"/>
      <c r="GM35" s="156"/>
      <c r="GN35" s="156"/>
      <c r="GO35" s="156"/>
      <c r="GP35" s="157"/>
      <c r="GQ35" s="161">
        <v>420</v>
      </c>
      <c r="GR35" s="162"/>
      <c r="GS35" s="162"/>
      <c r="GT35" s="162"/>
      <c r="GU35" s="162"/>
      <c r="GV35" s="163"/>
      <c r="GW35" s="158">
        <f t="shared" si="4"/>
        <v>0.84</v>
      </c>
      <c r="GX35" s="159"/>
      <c r="GY35" s="159"/>
      <c r="GZ35" s="159"/>
      <c r="HA35" s="159"/>
      <c r="HB35" s="160"/>
      <c r="HC35" s="124">
        <f t="shared" si="9"/>
        <v>0.20200000000000001</v>
      </c>
      <c r="HD35" s="125"/>
      <c r="HE35" s="125"/>
      <c r="HF35" s="125"/>
      <c r="HG35" s="125"/>
      <c r="HH35" s="126"/>
      <c r="HI35" s="127">
        <f t="shared" si="6"/>
        <v>101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07">
        <f t="shared" si="7"/>
        <v>84.84</v>
      </c>
      <c r="HV35" s="208"/>
      <c r="HW35" s="208"/>
      <c r="HX35" s="208"/>
      <c r="HY35" s="208"/>
      <c r="HZ35" s="208"/>
      <c r="IA35" s="208"/>
      <c r="IB35" s="208"/>
      <c r="IC35" s="208"/>
      <c r="ID35" s="208"/>
      <c r="IE35" s="209"/>
      <c r="IF35" s="2">
        <f t="shared" si="8"/>
        <v>84.84</v>
      </c>
    </row>
    <row r="36" spans="1:240" s="2" customFormat="1" ht="16.5" customHeight="1" x14ac:dyDescent="0.25">
      <c r="A36" s="164" t="s">
        <v>107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>
        <v>0.11</v>
      </c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3"/>
        <v>0.11</v>
      </c>
      <c r="GL36" s="156"/>
      <c r="GM36" s="156"/>
      <c r="GN36" s="156"/>
      <c r="GO36" s="156"/>
      <c r="GP36" s="157"/>
      <c r="GQ36" s="161">
        <v>78</v>
      </c>
      <c r="GR36" s="162"/>
      <c r="GS36" s="162"/>
      <c r="GT36" s="162"/>
      <c r="GU36" s="162"/>
      <c r="GV36" s="163"/>
      <c r="GW36" s="158">
        <f t="shared" si="4"/>
        <v>8.58</v>
      </c>
      <c r="GX36" s="159"/>
      <c r="GY36" s="159"/>
      <c r="GZ36" s="159"/>
      <c r="HA36" s="159"/>
      <c r="HB36" s="160"/>
      <c r="HC36" s="124">
        <f t="shared" si="9"/>
        <v>11.11</v>
      </c>
      <c r="HD36" s="125"/>
      <c r="HE36" s="125"/>
      <c r="HF36" s="125"/>
      <c r="HG36" s="125"/>
      <c r="HH36" s="126"/>
      <c r="HI36" s="127">
        <f t="shared" si="6"/>
        <v>101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207">
        <f t="shared" si="7"/>
        <v>866.57999999999993</v>
      </c>
      <c r="HV36" s="208"/>
      <c r="HW36" s="208"/>
      <c r="HX36" s="208"/>
      <c r="HY36" s="208"/>
      <c r="HZ36" s="208"/>
      <c r="IA36" s="208"/>
      <c r="IB36" s="208"/>
      <c r="IC36" s="208"/>
      <c r="ID36" s="208"/>
      <c r="IE36" s="209"/>
      <c r="IF36" s="2">
        <f t="shared" si="8"/>
        <v>866.57999999999993</v>
      </c>
    </row>
    <row r="37" spans="1:240" s="2" customFormat="1" ht="16.5" customHeight="1" x14ac:dyDescent="0.25">
      <c r="A37" s="164" t="s">
        <v>67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>
        <v>0.03</v>
      </c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3"/>
        <v>0.03</v>
      </c>
      <c r="GL37" s="156"/>
      <c r="GM37" s="156"/>
      <c r="GN37" s="156"/>
      <c r="GO37" s="156"/>
      <c r="GP37" s="157"/>
      <c r="GQ37" s="161">
        <v>62</v>
      </c>
      <c r="GR37" s="162"/>
      <c r="GS37" s="162"/>
      <c r="GT37" s="162"/>
      <c r="GU37" s="162"/>
      <c r="GV37" s="163"/>
      <c r="GW37" s="158">
        <f t="shared" si="4"/>
        <v>1.8599999999999999</v>
      </c>
      <c r="GX37" s="159"/>
      <c r="GY37" s="159"/>
      <c r="GZ37" s="159"/>
      <c r="HA37" s="159"/>
      <c r="HB37" s="160"/>
      <c r="HC37" s="124">
        <f t="shared" si="9"/>
        <v>3.03</v>
      </c>
      <c r="HD37" s="125"/>
      <c r="HE37" s="125"/>
      <c r="HF37" s="125"/>
      <c r="HG37" s="125"/>
      <c r="HH37" s="126"/>
      <c r="HI37" s="127">
        <f t="shared" si="6"/>
        <v>101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7"/>
        <v>187.85999999999999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8"/>
        <v>187.85999999999999</v>
      </c>
    </row>
    <row r="38" spans="1:240" s="2" customFormat="1" ht="16.5" customHeight="1" x14ac:dyDescent="0.25">
      <c r="A38" s="164" t="s">
        <v>68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/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/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3"/>
        <v>0</v>
      </c>
      <c r="GL38" s="156"/>
      <c r="GM38" s="156"/>
      <c r="GN38" s="156"/>
      <c r="GO38" s="156"/>
      <c r="GP38" s="157"/>
      <c r="GQ38" s="161">
        <v>38</v>
      </c>
      <c r="GR38" s="162"/>
      <c r="GS38" s="162"/>
      <c r="GT38" s="162"/>
      <c r="GU38" s="162"/>
      <c r="GV38" s="163"/>
      <c r="GW38" s="158">
        <f t="shared" si="4"/>
        <v>0</v>
      </c>
      <c r="GX38" s="159"/>
      <c r="GY38" s="159"/>
      <c r="GZ38" s="159"/>
      <c r="HA38" s="159"/>
      <c r="HB38" s="160"/>
      <c r="HC38" s="124">
        <f t="shared" si="9"/>
        <v>0</v>
      </c>
      <c r="HD38" s="125"/>
      <c r="HE38" s="125"/>
      <c r="HF38" s="125"/>
      <c r="HG38" s="125"/>
      <c r="HH38" s="126"/>
      <c r="HI38" s="127">
        <f t="shared" ref="HI38:HI47" si="12">$BI$16</f>
        <v>101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7"/>
        <v>0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8"/>
        <v>0</v>
      </c>
    </row>
    <row r="39" spans="1:240" s="2" customFormat="1" ht="16.5" customHeight="1" x14ac:dyDescent="0.25">
      <c r="A39" s="164" t="s">
        <v>69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0.01</v>
      </c>
      <c r="CH39" s="122"/>
      <c r="CI39" s="122"/>
      <c r="CJ39" s="122"/>
      <c r="CK39" s="122"/>
      <c r="CL39" s="123"/>
      <c r="CM39" s="121"/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2E-3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3"/>
        <v>1.2E-2</v>
      </c>
      <c r="GL39" s="156"/>
      <c r="GM39" s="156"/>
      <c r="GN39" s="156"/>
      <c r="GO39" s="156"/>
      <c r="GP39" s="157"/>
      <c r="GQ39" s="161">
        <v>48</v>
      </c>
      <c r="GR39" s="162"/>
      <c r="GS39" s="162"/>
      <c r="GT39" s="162"/>
      <c r="GU39" s="162"/>
      <c r="GV39" s="163"/>
      <c r="GW39" s="158">
        <f t="shared" si="4"/>
        <v>0.57600000000000007</v>
      </c>
      <c r="GX39" s="159"/>
      <c r="GY39" s="159"/>
      <c r="GZ39" s="159"/>
      <c r="HA39" s="159"/>
      <c r="HB39" s="160"/>
      <c r="HC39" s="124">
        <f t="shared" si="9"/>
        <v>1.212</v>
      </c>
      <c r="HD39" s="125"/>
      <c r="HE39" s="125"/>
      <c r="HF39" s="125"/>
      <c r="HG39" s="125"/>
      <c r="HH39" s="126"/>
      <c r="HI39" s="127">
        <f t="shared" si="12"/>
        <v>101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7"/>
        <v>58.176000000000002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8"/>
        <v>58.176000000000002</v>
      </c>
    </row>
    <row r="40" spans="1:240" s="2" customFormat="1" ht="16.5" customHeight="1" x14ac:dyDescent="0.25">
      <c r="A40" s="164" t="s">
        <v>70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2E-3</v>
      </c>
      <c r="CH40" s="122"/>
      <c r="CI40" s="122"/>
      <c r="CJ40" s="122"/>
      <c r="CK40" s="122"/>
      <c r="CL40" s="123"/>
      <c r="CM40" s="121">
        <v>5.0000000000000001E-4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>
        <v>1E-3</v>
      </c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3"/>
        <v>3.5000000000000001E-3</v>
      </c>
      <c r="GL40" s="156"/>
      <c r="GM40" s="156"/>
      <c r="GN40" s="156"/>
      <c r="GO40" s="156"/>
      <c r="GP40" s="157"/>
      <c r="GQ40" s="161">
        <v>172</v>
      </c>
      <c r="GR40" s="162"/>
      <c r="GS40" s="162"/>
      <c r="GT40" s="162"/>
      <c r="GU40" s="162"/>
      <c r="GV40" s="163"/>
      <c r="GW40" s="158">
        <f t="shared" si="4"/>
        <v>0.60199999999999998</v>
      </c>
      <c r="GX40" s="159"/>
      <c r="GY40" s="159"/>
      <c r="GZ40" s="159"/>
      <c r="HA40" s="159"/>
      <c r="HB40" s="160"/>
      <c r="HC40" s="124">
        <f t="shared" si="9"/>
        <v>0.35349999999999998</v>
      </c>
      <c r="HD40" s="125"/>
      <c r="HE40" s="125"/>
      <c r="HF40" s="125"/>
      <c r="HG40" s="125"/>
      <c r="HH40" s="126"/>
      <c r="HI40" s="127">
        <f t="shared" si="12"/>
        <v>101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7"/>
        <v>60.802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8"/>
        <v>60.802</v>
      </c>
    </row>
    <row r="41" spans="1:240" s="2" customFormat="1" ht="16.5" customHeight="1" x14ac:dyDescent="0.25">
      <c r="A41" s="164" t="s">
        <v>71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8.0000000000000002E-3</v>
      </c>
      <c r="CH41" s="122"/>
      <c r="CI41" s="122"/>
      <c r="CJ41" s="122"/>
      <c r="CK41" s="122"/>
      <c r="CL41" s="123"/>
      <c r="CM41" s="121">
        <v>7.0000000000000001E-3</v>
      </c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3"/>
        <v>1.4999999999999999E-2</v>
      </c>
      <c r="GL41" s="156"/>
      <c r="GM41" s="156"/>
      <c r="GN41" s="156"/>
      <c r="GO41" s="156"/>
      <c r="GP41" s="157"/>
      <c r="GQ41" s="161">
        <v>45</v>
      </c>
      <c r="GR41" s="162"/>
      <c r="GS41" s="162"/>
      <c r="GT41" s="162"/>
      <c r="GU41" s="162"/>
      <c r="GV41" s="163"/>
      <c r="GW41" s="158">
        <f t="shared" si="4"/>
        <v>0.67499999999999993</v>
      </c>
      <c r="GX41" s="159"/>
      <c r="GY41" s="159"/>
      <c r="GZ41" s="159"/>
      <c r="HA41" s="159"/>
      <c r="HB41" s="160"/>
      <c r="HC41" s="124">
        <f t="shared" si="9"/>
        <v>1.5149999999999999</v>
      </c>
      <c r="HD41" s="125"/>
      <c r="HE41" s="125"/>
      <c r="HF41" s="125"/>
      <c r="HG41" s="125"/>
      <c r="HH41" s="126"/>
      <c r="HI41" s="127">
        <f t="shared" si="12"/>
        <v>101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7"/>
        <v>68.174999999999997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8"/>
        <v>68.174999999999997</v>
      </c>
    </row>
    <row r="42" spans="1:240" s="2" customFormat="1" ht="16.5" customHeight="1" x14ac:dyDescent="0.25">
      <c r="A42" s="164" t="s">
        <v>72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>
        <v>0.02</v>
      </c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>
        <v>2E-3</v>
      </c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3"/>
        <v>2.1999999999999999E-2</v>
      </c>
      <c r="GL42" s="156"/>
      <c r="GM42" s="156"/>
      <c r="GN42" s="156"/>
      <c r="GO42" s="156"/>
      <c r="GP42" s="157"/>
      <c r="GQ42" s="161">
        <v>42</v>
      </c>
      <c r="GR42" s="162"/>
      <c r="GS42" s="162"/>
      <c r="GT42" s="162"/>
      <c r="GU42" s="162"/>
      <c r="GV42" s="163"/>
      <c r="GW42" s="158">
        <f t="shared" si="4"/>
        <v>0.92399999999999993</v>
      </c>
      <c r="GX42" s="159"/>
      <c r="GY42" s="159"/>
      <c r="GZ42" s="159"/>
      <c r="HA42" s="159"/>
      <c r="HB42" s="160"/>
      <c r="HC42" s="124">
        <f t="shared" si="9"/>
        <v>2.222</v>
      </c>
      <c r="HD42" s="125"/>
      <c r="HE42" s="125"/>
      <c r="HF42" s="125"/>
      <c r="HG42" s="125"/>
      <c r="HH42" s="126"/>
      <c r="HI42" s="127">
        <f t="shared" si="12"/>
        <v>101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7"/>
        <v>93.323999999999998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8"/>
        <v>93.323999999999998</v>
      </c>
    </row>
    <row r="43" spans="1:240" s="2" customFormat="1" ht="16.5" customHeight="1" x14ac:dyDescent="0.25">
      <c r="A43" s="164" t="s">
        <v>73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3"/>
        <v>0</v>
      </c>
      <c r="GL43" s="156"/>
      <c r="GM43" s="156"/>
      <c r="GN43" s="156"/>
      <c r="GO43" s="156"/>
      <c r="GP43" s="157"/>
      <c r="GQ43" s="161">
        <v>540</v>
      </c>
      <c r="GR43" s="162"/>
      <c r="GS43" s="162"/>
      <c r="GT43" s="162"/>
      <c r="GU43" s="162"/>
      <c r="GV43" s="163"/>
      <c r="GW43" s="158">
        <f t="shared" si="4"/>
        <v>0</v>
      </c>
      <c r="GX43" s="159"/>
      <c r="GY43" s="159"/>
      <c r="GZ43" s="159"/>
      <c r="HA43" s="159"/>
      <c r="HB43" s="160"/>
      <c r="HC43" s="124">
        <f t="shared" si="9"/>
        <v>0</v>
      </c>
      <c r="HD43" s="125"/>
      <c r="HE43" s="125"/>
      <c r="HF43" s="125"/>
      <c r="HG43" s="125"/>
      <c r="HH43" s="126"/>
      <c r="HI43" s="127">
        <f t="shared" si="12"/>
        <v>101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7"/>
        <v>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8"/>
        <v>0</v>
      </c>
    </row>
    <row r="44" spans="1:240" s="2" customFormat="1" ht="16.5" customHeight="1" x14ac:dyDescent="0.25">
      <c r="A44" s="164" t="s">
        <v>74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>
        <v>0.05</v>
      </c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3"/>
        <v>0.05</v>
      </c>
      <c r="GL44" s="156"/>
      <c r="GM44" s="156"/>
      <c r="GN44" s="156"/>
      <c r="GO44" s="156"/>
      <c r="GP44" s="157"/>
      <c r="GQ44" s="161">
        <v>580</v>
      </c>
      <c r="GR44" s="162"/>
      <c r="GS44" s="162"/>
      <c r="GT44" s="162"/>
      <c r="GU44" s="162"/>
      <c r="GV44" s="163"/>
      <c r="GW44" s="158">
        <f t="shared" si="4"/>
        <v>29</v>
      </c>
      <c r="GX44" s="159"/>
      <c r="GY44" s="159"/>
      <c r="GZ44" s="159"/>
      <c r="HA44" s="159"/>
      <c r="HB44" s="160"/>
      <c r="HC44" s="124">
        <f t="shared" si="9"/>
        <v>5.0500000000000007</v>
      </c>
      <c r="HD44" s="125"/>
      <c r="HE44" s="125"/>
      <c r="HF44" s="125"/>
      <c r="HG44" s="125"/>
      <c r="HH44" s="126"/>
      <c r="HI44" s="127">
        <f t="shared" si="12"/>
        <v>101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7"/>
        <v>2929.0000000000005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8"/>
        <v>2929.0000000000005</v>
      </c>
    </row>
    <row r="45" spans="1:240" s="2" customFormat="1" ht="16.5" customHeight="1" x14ac:dyDescent="0.25">
      <c r="A45" s="164" t="s">
        <v>75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3"/>
        <v>0</v>
      </c>
      <c r="GL45" s="156"/>
      <c r="GM45" s="156"/>
      <c r="GN45" s="156"/>
      <c r="GO45" s="156"/>
      <c r="GP45" s="157"/>
      <c r="GQ45" s="161"/>
      <c r="GR45" s="162"/>
      <c r="GS45" s="162"/>
      <c r="GT45" s="162"/>
      <c r="GU45" s="162"/>
      <c r="GV45" s="163"/>
      <c r="GW45" s="158">
        <f t="shared" si="4"/>
        <v>0</v>
      </c>
      <c r="GX45" s="159"/>
      <c r="GY45" s="159"/>
      <c r="GZ45" s="159"/>
      <c r="HA45" s="159"/>
      <c r="HB45" s="160"/>
      <c r="HC45" s="124">
        <f t="shared" si="9"/>
        <v>0</v>
      </c>
      <c r="HD45" s="125"/>
      <c r="HE45" s="125"/>
      <c r="HF45" s="125"/>
      <c r="HG45" s="125"/>
      <c r="HH45" s="126"/>
      <c r="HI45" s="127">
        <f t="shared" si="12"/>
        <v>101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7"/>
        <v>0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8"/>
        <v>0</v>
      </c>
    </row>
    <row r="46" spans="1:240" s="2" customFormat="1" ht="16.5" customHeight="1" x14ac:dyDescent="0.25">
      <c r="A46" s="164" t="s">
        <v>76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0.04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3"/>
        <v>0.04</v>
      </c>
      <c r="GL46" s="156"/>
      <c r="GM46" s="156"/>
      <c r="GN46" s="156"/>
      <c r="GO46" s="156"/>
      <c r="GP46" s="157"/>
      <c r="GQ46" s="161">
        <v>70</v>
      </c>
      <c r="GR46" s="162"/>
      <c r="GS46" s="162"/>
      <c r="GT46" s="162"/>
      <c r="GU46" s="162"/>
      <c r="GV46" s="163"/>
      <c r="GW46" s="158">
        <f t="shared" si="4"/>
        <v>2.8000000000000003</v>
      </c>
      <c r="GX46" s="159"/>
      <c r="GY46" s="159"/>
      <c r="GZ46" s="159"/>
      <c r="HA46" s="159"/>
      <c r="HB46" s="160"/>
      <c r="HC46" s="124">
        <f t="shared" si="9"/>
        <v>4.04</v>
      </c>
      <c r="HD46" s="125"/>
      <c r="HE46" s="125"/>
      <c r="HF46" s="125"/>
      <c r="HG46" s="125"/>
      <c r="HH46" s="126"/>
      <c r="HI46" s="127">
        <f t="shared" si="12"/>
        <v>101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7"/>
        <v>282.8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8"/>
        <v>282.8</v>
      </c>
    </row>
    <row r="47" spans="1:240" s="2" customFormat="1" ht="16.5" customHeight="1" x14ac:dyDescent="0.25">
      <c r="A47" s="164" t="s">
        <v>108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>
        <v>6.2E-2</v>
      </c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/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3"/>
        <v>6.2E-2</v>
      </c>
      <c r="GL47" s="156"/>
      <c r="GM47" s="156"/>
      <c r="GN47" s="156"/>
      <c r="GO47" s="156"/>
      <c r="GP47" s="157"/>
      <c r="GQ47" s="161">
        <v>77</v>
      </c>
      <c r="GR47" s="162"/>
      <c r="GS47" s="162"/>
      <c r="GT47" s="162"/>
      <c r="GU47" s="162"/>
      <c r="GV47" s="163"/>
      <c r="GW47" s="158">
        <f t="shared" si="4"/>
        <v>4.774</v>
      </c>
      <c r="GX47" s="159"/>
      <c r="GY47" s="159"/>
      <c r="GZ47" s="159"/>
      <c r="HA47" s="159"/>
      <c r="HB47" s="160"/>
      <c r="HC47" s="124">
        <f t="shared" si="9"/>
        <v>6.2619999999999996</v>
      </c>
      <c r="HD47" s="125"/>
      <c r="HE47" s="125"/>
      <c r="HF47" s="125"/>
      <c r="HG47" s="125"/>
      <c r="HH47" s="126"/>
      <c r="HI47" s="127">
        <f t="shared" si="12"/>
        <v>101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7"/>
        <v>482.17399999999998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8"/>
        <v>482.17399999999998</v>
      </c>
    </row>
    <row r="48" spans="1:240" s="2" customFormat="1" ht="16.5" customHeight="1" x14ac:dyDescent="0.25">
      <c r="A48" s="164" t="s">
        <v>77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>
        <v>4.0000000000000001E-3</v>
      </c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>
        <v>8.0000000000000002E-3</v>
      </c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7.0000000000000001E-3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>
        <v>4.0000000000000001E-3</v>
      </c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>
        <v>7.0000000000000001E-3</v>
      </c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3"/>
        <v>0.03</v>
      </c>
      <c r="GL48" s="156"/>
      <c r="GM48" s="156"/>
      <c r="GN48" s="156"/>
      <c r="GO48" s="156"/>
      <c r="GP48" s="157"/>
      <c r="GQ48" s="161">
        <v>98</v>
      </c>
      <c r="GR48" s="162"/>
      <c r="GS48" s="162"/>
      <c r="GT48" s="162"/>
      <c r="GU48" s="162"/>
      <c r="GV48" s="163"/>
      <c r="GW48" s="158">
        <f t="shared" si="4"/>
        <v>2.94</v>
      </c>
      <c r="GX48" s="159"/>
      <c r="GY48" s="159"/>
      <c r="GZ48" s="159"/>
      <c r="HA48" s="159"/>
      <c r="HB48" s="160"/>
      <c r="HC48" s="124">
        <f t="shared" si="9"/>
        <v>3.03</v>
      </c>
      <c r="HD48" s="125"/>
      <c r="HE48" s="125"/>
      <c r="HF48" s="125"/>
      <c r="HG48" s="125"/>
      <c r="HH48" s="126"/>
      <c r="HI48" s="127">
        <f t="shared" ref="HI48:HI58" si="13">$BI$16</f>
        <v>101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7"/>
        <v>296.94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8"/>
        <v>296.94</v>
      </c>
    </row>
    <row r="49" spans="1:240" s="2" customFormat="1" ht="16.5" customHeight="1" x14ac:dyDescent="0.25">
      <c r="A49" s="164" t="s">
        <v>78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>
        <v>1.4999999999999999E-2</v>
      </c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3"/>
        <v>1.4999999999999999E-2</v>
      </c>
      <c r="GL49" s="156"/>
      <c r="GM49" s="156"/>
      <c r="GN49" s="156"/>
      <c r="GO49" s="156"/>
      <c r="GP49" s="157"/>
      <c r="GQ49" s="161">
        <v>148</v>
      </c>
      <c r="GR49" s="162"/>
      <c r="GS49" s="162"/>
      <c r="GT49" s="162"/>
      <c r="GU49" s="162"/>
      <c r="GV49" s="163"/>
      <c r="GW49" s="158">
        <f t="shared" si="4"/>
        <v>2.2199999999999998</v>
      </c>
      <c r="GX49" s="159"/>
      <c r="GY49" s="159"/>
      <c r="GZ49" s="159"/>
      <c r="HA49" s="159"/>
      <c r="HB49" s="160"/>
      <c r="HC49" s="124">
        <f t="shared" si="9"/>
        <v>1.5149999999999999</v>
      </c>
      <c r="HD49" s="125"/>
      <c r="HE49" s="125"/>
      <c r="HF49" s="125"/>
      <c r="HG49" s="125"/>
      <c r="HH49" s="126"/>
      <c r="HI49" s="127">
        <f t="shared" si="13"/>
        <v>101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7"/>
        <v>224.22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8"/>
        <v>224.22</v>
      </c>
    </row>
    <row r="50" spans="1:240" s="2" customFormat="1" ht="16.5" customHeight="1" x14ac:dyDescent="0.25">
      <c r="A50" s="173" t="s">
        <v>79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5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>
        <v>0.1</v>
      </c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3"/>
        <v>0.1</v>
      </c>
      <c r="GL50" s="156"/>
      <c r="GM50" s="156"/>
      <c r="GN50" s="156"/>
      <c r="GO50" s="156"/>
      <c r="GP50" s="157"/>
      <c r="GQ50" s="161">
        <v>60</v>
      </c>
      <c r="GR50" s="162"/>
      <c r="GS50" s="162"/>
      <c r="GT50" s="162"/>
      <c r="GU50" s="162"/>
      <c r="GV50" s="163"/>
      <c r="GW50" s="158">
        <f t="shared" si="4"/>
        <v>6</v>
      </c>
      <c r="GX50" s="159"/>
      <c r="GY50" s="159"/>
      <c r="GZ50" s="159"/>
      <c r="HA50" s="159"/>
      <c r="HB50" s="160"/>
      <c r="HC50" s="124">
        <f t="shared" si="9"/>
        <v>10.100000000000001</v>
      </c>
      <c r="HD50" s="125"/>
      <c r="HE50" s="125"/>
      <c r="HF50" s="125"/>
      <c r="HG50" s="125"/>
      <c r="HH50" s="126"/>
      <c r="HI50" s="127">
        <f t="shared" si="13"/>
        <v>101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7"/>
        <v>606.00000000000011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8"/>
        <v>606.00000000000011</v>
      </c>
    </row>
    <row r="51" spans="1:240" s="2" customFormat="1" ht="16.5" customHeight="1" x14ac:dyDescent="0.25">
      <c r="A51" s="164" t="s">
        <v>80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>
        <v>5.0000000000000001E-3</v>
      </c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3"/>
        <v>5.0000000000000001E-3</v>
      </c>
      <c r="GL51" s="156"/>
      <c r="GM51" s="156"/>
      <c r="GN51" s="156"/>
      <c r="GO51" s="156"/>
      <c r="GP51" s="157"/>
      <c r="GQ51" s="161">
        <v>27</v>
      </c>
      <c r="GR51" s="162"/>
      <c r="GS51" s="162"/>
      <c r="GT51" s="162"/>
      <c r="GU51" s="162"/>
      <c r="GV51" s="163"/>
      <c r="GW51" s="158">
        <f t="shared" si="4"/>
        <v>0.13500000000000001</v>
      </c>
      <c r="GX51" s="159"/>
      <c r="GY51" s="159"/>
      <c r="GZ51" s="159"/>
      <c r="HA51" s="159"/>
      <c r="HB51" s="160"/>
      <c r="HC51" s="124">
        <f t="shared" si="9"/>
        <v>0.505</v>
      </c>
      <c r="HD51" s="125"/>
      <c r="HE51" s="125"/>
      <c r="HF51" s="125"/>
      <c r="HG51" s="125"/>
      <c r="HH51" s="126"/>
      <c r="HI51" s="127">
        <f t="shared" si="13"/>
        <v>101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7"/>
        <v>13.635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8"/>
        <v>13.635</v>
      </c>
    </row>
    <row r="52" spans="1:240" s="2" customFormat="1" ht="16.5" customHeight="1" x14ac:dyDescent="0.25">
      <c r="A52" s="164" t="s">
        <v>81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7.0000000000000001E-3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3"/>
        <v>7.0000000000000001E-3</v>
      </c>
      <c r="GL52" s="156"/>
      <c r="GM52" s="156"/>
      <c r="GN52" s="156"/>
      <c r="GO52" s="156"/>
      <c r="GP52" s="157"/>
      <c r="GQ52" s="161">
        <v>200</v>
      </c>
      <c r="GR52" s="162"/>
      <c r="GS52" s="162"/>
      <c r="GT52" s="162"/>
      <c r="GU52" s="162"/>
      <c r="GV52" s="163"/>
      <c r="GW52" s="158">
        <f t="shared" si="4"/>
        <v>1.4000000000000001</v>
      </c>
      <c r="GX52" s="159"/>
      <c r="GY52" s="159"/>
      <c r="GZ52" s="159"/>
      <c r="HA52" s="159"/>
      <c r="HB52" s="160"/>
      <c r="HC52" s="124">
        <f t="shared" si="9"/>
        <v>0.70699999999999996</v>
      </c>
      <c r="HD52" s="125"/>
      <c r="HE52" s="125"/>
      <c r="HF52" s="125"/>
      <c r="HG52" s="125"/>
      <c r="HH52" s="126"/>
      <c r="HI52" s="127">
        <f t="shared" si="13"/>
        <v>101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7"/>
        <v>141.4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8"/>
        <v>141.4</v>
      </c>
    </row>
    <row r="53" spans="1:240" s="2" customFormat="1" ht="16.5" customHeight="1" x14ac:dyDescent="0.25">
      <c r="A53" s="164" t="s">
        <v>82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>
        <v>2E-3</v>
      </c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3"/>
        <v>2E-3</v>
      </c>
      <c r="GL53" s="156"/>
      <c r="GM53" s="156"/>
      <c r="GN53" s="156"/>
      <c r="GO53" s="156"/>
      <c r="GP53" s="157"/>
      <c r="GQ53" s="161">
        <v>148</v>
      </c>
      <c r="GR53" s="162"/>
      <c r="GS53" s="162"/>
      <c r="GT53" s="162"/>
      <c r="GU53" s="162"/>
      <c r="GV53" s="163"/>
      <c r="GW53" s="158">
        <f t="shared" si="4"/>
        <v>0.29599999999999999</v>
      </c>
      <c r="GX53" s="159"/>
      <c r="GY53" s="159"/>
      <c r="GZ53" s="159"/>
      <c r="HA53" s="159"/>
      <c r="HB53" s="160"/>
      <c r="HC53" s="124">
        <v>0.13100000000000001</v>
      </c>
      <c r="HD53" s="125"/>
      <c r="HE53" s="125"/>
      <c r="HF53" s="125"/>
      <c r="HG53" s="125"/>
      <c r="HH53" s="126"/>
      <c r="HI53" s="127">
        <f t="shared" si="13"/>
        <v>101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7"/>
        <v>19.388000000000002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8"/>
        <v>19.388000000000002</v>
      </c>
    </row>
    <row r="54" spans="1:240" s="2" customFormat="1" ht="16.5" customHeight="1" x14ac:dyDescent="0.25">
      <c r="A54" s="164" t="s">
        <v>83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>
        <v>0.04</v>
      </c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>
        <v>1.4E-2</v>
      </c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>
        <v>0.05</v>
      </c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>
        <v>0.03</v>
      </c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3"/>
        <v>0.13400000000000001</v>
      </c>
      <c r="GL54" s="156"/>
      <c r="GM54" s="156"/>
      <c r="GN54" s="156"/>
      <c r="GO54" s="156"/>
      <c r="GP54" s="157"/>
      <c r="GQ54" s="161">
        <v>59</v>
      </c>
      <c r="GR54" s="162"/>
      <c r="GS54" s="162"/>
      <c r="GT54" s="162"/>
      <c r="GU54" s="162"/>
      <c r="GV54" s="163"/>
      <c r="GW54" s="158">
        <f t="shared" si="4"/>
        <v>7.9060000000000006</v>
      </c>
      <c r="GX54" s="159"/>
      <c r="GY54" s="159"/>
      <c r="GZ54" s="159"/>
      <c r="HA54" s="159"/>
      <c r="HB54" s="160"/>
      <c r="HC54" s="124">
        <f t="shared" si="9"/>
        <v>13.534000000000001</v>
      </c>
      <c r="HD54" s="125"/>
      <c r="HE54" s="125"/>
      <c r="HF54" s="125"/>
      <c r="HG54" s="125"/>
      <c r="HH54" s="126"/>
      <c r="HI54" s="127">
        <f t="shared" si="13"/>
        <v>101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7"/>
        <v>798.50600000000009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8"/>
        <v>798.50600000000009</v>
      </c>
    </row>
    <row r="55" spans="1:240" s="2" customFormat="1" ht="16.5" customHeight="1" x14ac:dyDescent="0.25">
      <c r="A55" s="164" t="s">
        <v>84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5.0000000000000001E-4</v>
      </c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3"/>
        <v>5.0000000000000001E-4</v>
      </c>
      <c r="GL55" s="156"/>
      <c r="GM55" s="156"/>
      <c r="GN55" s="156"/>
      <c r="GO55" s="156"/>
      <c r="GP55" s="157"/>
      <c r="GQ55" s="161">
        <v>350</v>
      </c>
      <c r="GR55" s="162"/>
      <c r="GS55" s="162"/>
      <c r="GT55" s="162"/>
      <c r="GU55" s="162"/>
      <c r="GV55" s="163"/>
      <c r="GW55" s="158">
        <f t="shared" si="4"/>
        <v>0.17500000000000002</v>
      </c>
      <c r="GX55" s="159"/>
      <c r="GY55" s="159"/>
      <c r="GZ55" s="159"/>
      <c r="HA55" s="159"/>
      <c r="HB55" s="160"/>
      <c r="HC55" s="124">
        <f t="shared" si="9"/>
        <v>5.0500000000000003E-2</v>
      </c>
      <c r="HD55" s="125"/>
      <c r="HE55" s="125"/>
      <c r="HF55" s="125"/>
      <c r="HG55" s="125"/>
      <c r="HH55" s="126"/>
      <c r="HI55" s="127">
        <f t="shared" si="13"/>
        <v>101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7"/>
        <v>17.675000000000001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8"/>
        <v>17.675000000000001</v>
      </c>
    </row>
    <row r="56" spans="1:240" s="2" customFormat="1" ht="16.5" customHeight="1" x14ac:dyDescent="0.25">
      <c r="A56" s="164" t="s">
        <v>85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>
        <v>5.0000000000000001E-4</v>
      </c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3"/>
        <v>5.0000000000000001E-4</v>
      </c>
      <c r="GL56" s="156"/>
      <c r="GM56" s="156"/>
      <c r="GN56" s="156"/>
      <c r="GO56" s="156"/>
      <c r="GP56" s="157"/>
      <c r="GQ56" s="161">
        <v>580</v>
      </c>
      <c r="GR56" s="162"/>
      <c r="GS56" s="162"/>
      <c r="GT56" s="162"/>
      <c r="GU56" s="162"/>
      <c r="GV56" s="163"/>
      <c r="GW56" s="158">
        <f t="shared" si="4"/>
        <v>0.28999999999999998</v>
      </c>
      <c r="GX56" s="159"/>
      <c r="GY56" s="159"/>
      <c r="GZ56" s="159"/>
      <c r="HA56" s="159"/>
      <c r="HB56" s="160"/>
      <c r="HC56" s="124">
        <f t="shared" si="9"/>
        <v>5.0500000000000003E-2</v>
      </c>
      <c r="HD56" s="125"/>
      <c r="HE56" s="125"/>
      <c r="HF56" s="125"/>
      <c r="HG56" s="125"/>
      <c r="HH56" s="126"/>
      <c r="HI56" s="127">
        <f t="shared" si="13"/>
        <v>101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7"/>
        <v>29.290000000000003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8"/>
        <v>29.290000000000003</v>
      </c>
    </row>
    <row r="57" spans="1:240" s="2" customFormat="1" ht="16.5" customHeight="1" x14ac:dyDescent="0.25">
      <c r="A57" s="164" t="s">
        <v>86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>
        <v>5.0000000000000001E-3</v>
      </c>
      <c r="CH57" s="122"/>
      <c r="CI57" s="122"/>
      <c r="CJ57" s="122"/>
      <c r="CK57" s="122"/>
      <c r="CL57" s="123"/>
      <c r="CM57" s="121">
        <v>2E-3</v>
      </c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/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3"/>
        <v>7.0000000000000001E-3</v>
      </c>
      <c r="GL57" s="156"/>
      <c r="GM57" s="156"/>
      <c r="GN57" s="156"/>
      <c r="GO57" s="156"/>
      <c r="GP57" s="157"/>
      <c r="GQ57" s="161">
        <v>14.9</v>
      </c>
      <c r="GR57" s="162"/>
      <c r="GS57" s="162"/>
      <c r="GT57" s="162"/>
      <c r="GU57" s="162"/>
      <c r="GV57" s="163"/>
      <c r="GW57" s="158">
        <f t="shared" si="4"/>
        <v>0.1043</v>
      </c>
      <c r="GX57" s="159"/>
      <c r="GY57" s="159"/>
      <c r="GZ57" s="159"/>
      <c r="HA57" s="159"/>
      <c r="HB57" s="160"/>
      <c r="HC57" s="170">
        <f>GK57*HI57/0.05</f>
        <v>14.139999999999999</v>
      </c>
      <c r="HD57" s="171"/>
      <c r="HE57" s="171"/>
      <c r="HF57" s="171"/>
      <c r="HG57" s="171"/>
      <c r="HH57" s="172"/>
      <c r="HI57" s="127">
        <f t="shared" si="13"/>
        <v>101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7"/>
        <v>210.68599999999998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8"/>
        <v>210.68599999999998</v>
      </c>
    </row>
    <row r="58" spans="1:240" s="2" customFormat="1" ht="16.5" customHeight="1" x14ac:dyDescent="0.25">
      <c r="A58" s="164" t="s">
        <v>65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6"/>
      <c r="X58" s="167"/>
      <c r="Y58" s="168"/>
      <c r="Z58" s="168"/>
      <c r="AA58" s="168"/>
      <c r="AB58" s="168"/>
      <c r="AC58" s="169"/>
      <c r="AD58" s="121"/>
      <c r="AE58" s="122"/>
      <c r="AF58" s="122"/>
      <c r="AG58" s="122"/>
      <c r="AH58" s="122"/>
      <c r="AI58" s="122"/>
      <c r="AJ58" s="123"/>
      <c r="AK58" s="121"/>
      <c r="AL58" s="122"/>
      <c r="AM58" s="122"/>
      <c r="AN58" s="122"/>
      <c r="AO58" s="122"/>
      <c r="AP58" s="123"/>
      <c r="AQ58" s="121"/>
      <c r="AR58" s="122"/>
      <c r="AS58" s="122"/>
      <c r="AT58" s="122"/>
      <c r="AU58" s="122"/>
      <c r="AV58" s="123"/>
      <c r="AW58" s="121"/>
      <c r="AX58" s="122"/>
      <c r="AY58" s="122"/>
      <c r="AZ58" s="122"/>
      <c r="BA58" s="122"/>
      <c r="BB58" s="123"/>
      <c r="BC58" s="121"/>
      <c r="BD58" s="122"/>
      <c r="BE58" s="122"/>
      <c r="BF58" s="122"/>
      <c r="BG58" s="122"/>
      <c r="BH58" s="123"/>
      <c r="BI58" s="121"/>
      <c r="BJ58" s="122"/>
      <c r="BK58" s="122"/>
      <c r="BL58" s="122"/>
      <c r="BM58" s="122"/>
      <c r="BN58" s="123"/>
      <c r="BO58" s="121"/>
      <c r="BP58" s="122"/>
      <c r="BQ58" s="122"/>
      <c r="BR58" s="122"/>
      <c r="BS58" s="122"/>
      <c r="BT58" s="123"/>
      <c r="BU58" s="121"/>
      <c r="BV58" s="122"/>
      <c r="BW58" s="122"/>
      <c r="BX58" s="122"/>
      <c r="BY58" s="122"/>
      <c r="BZ58" s="123"/>
      <c r="CA58" s="121"/>
      <c r="CB58" s="122"/>
      <c r="CC58" s="122"/>
      <c r="CD58" s="122"/>
      <c r="CE58" s="122"/>
      <c r="CF58" s="123"/>
      <c r="CG58" s="121"/>
      <c r="CH58" s="122"/>
      <c r="CI58" s="122"/>
      <c r="CJ58" s="122"/>
      <c r="CK58" s="122"/>
      <c r="CL58" s="123"/>
      <c r="CM58" s="121"/>
      <c r="CN58" s="122"/>
      <c r="CO58" s="122"/>
      <c r="CP58" s="122"/>
      <c r="CQ58" s="122"/>
      <c r="CR58" s="123"/>
      <c r="CS58" s="121"/>
      <c r="CT58" s="122"/>
      <c r="CU58" s="122"/>
      <c r="CV58" s="122"/>
      <c r="CW58" s="122"/>
      <c r="CX58" s="123"/>
      <c r="CY58" s="121"/>
      <c r="CZ58" s="122"/>
      <c r="DA58" s="122"/>
      <c r="DB58" s="122"/>
      <c r="DC58" s="122"/>
      <c r="DD58" s="123"/>
      <c r="DE58" s="121"/>
      <c r="DF58" s="122"/>
      <c r="DG58" s="122"/>
      <c r="DH58" s="122"/>
      <c r="DI58" s="122"/>
      <c r="DJ58" s="123"/>
      <c r="DK58" s="121"/>
      <c r="DL58" s="122"/>
      <c r="DM58" s="122"/>
      <c r="DN58" s="122"/>
      <c r="DO58" s="122"/>
      <c r="DP58" s="123"/>
      <c r="DQ58" s="121"/>
      <c r="DR58" s="122"/>
      <c r="DS58" s="122"/>
      <c r="DT58" s="122"/>
      <c r="DU58" s="122"/>
      <c r="DV58" s="123"/>
      <c r="DW58" s="121"/>
      <c r="DX58" s="122"/>
      <c r="DY58" s="122"/>
      <c r="DZ58" s="122"/>
      <c r="EA58" s="122"/>
      <c r="EB58" s="123"/>
      <c r="EC58" s="121"/>
      <c r="ED58" s="122"/>
      <c r="EE58" s="122"/>
      <c r="EF58" s="122"/>
      <c r="EG58" s="122"/>
      <c r="EH58" s="123"/>
      <c r="EI58" s="121"/>
      <c r="EJ58" s="122"/>
      <c r="EK58" s="122"/>
      <c r="EL58" s="122"/>
      <c r="EM58" s="122"/>
      <c r="EN58" s="123"/>
      <c r="EO58" s="121"/>
      <c r="EP58" s="122"/>
      <c r="EQ58" s="122"/>
      <c r="ER58" s="122"/>
      <c r="ES58" s="122"/>
      <c r="ET58" s="123"/>
      <c r="EU58" s="121"/>
      <c r="EV58" s="122"/>
      <c r="EW58" s="122"/>
      <c r="EX58" s="122"/>
      <c r="EY58" s="122"/>
      <c r="EZ58" s="123"/>
      <c r="FA58" s="121"/>
      <c r="FB58" s="122"/>
      <c r="FC58" s="122"/>
      <c r="FD58" s="122"/>
      <c r="FE58" s="122"/>
      <c r="FF58" s="123"/>
      <c r="FG58" s="121"/>
      <c r="FH58" s="122"/>
      <c r="FI58" s="122"/>
      <c r="FJ58" s="122"/>
      <c r="FK58" s="122"/>
      <c r="FL58" s="123"/>
      <c r="FM58" s="121"/>
      <c r="FN58" s="122"/>
      <c r="FO58" s="122"/>
      <c r="FP58" s="122"/>
      <c r="FQ58" s="122"/>
      <c r="FR58" s="123"/>
      <c r="FS58" s="121"/>
      <c r="FT58" s="122"/>
      <c r="FU58" s="122"/>
      <c r="FV58" s="122"/>
      <c r="FW58" s="122"/>
      <c r="FX58" s="123"/>
      <c r="FY58" s="121"/>
      <c r="FZ58" s="122"/>
      <c r="GA58" s="122"/>
      <c r="GB58" s="122"/>
      <c r="GC58" s="122"/>
      <c r="GD58" s="123"/>
      <c r="GE58" s="121"/>
      <c r="GF58" s="122"/>
      <c r="GG58" s="122"/>
      <c r="GH58" s="122"/>
      <c r="GI58" s="122"/>
      <c r="GJ58" s="123"/>
      <c r="GK58" s="155">
        <f t="shared" si="3"/>
        <v>0</v>
      </c>
      <c r="GL58" s="156"/>
      <c r="GM58" s="156"/>
      <c r="GN58" s="156"/>
      <c r="GO58" s="156"/>
      <c r="GP58" s="157"/>
      <c r="GQ58" s="161">
        <v>270</v>
      </c>
      <c r="GR58" s="162"/>
      <c r="GS58" s="162"/>
      <c r="GT58" s="162"/>
      <c r="GU58" s="162"/>
      <c r="GV58" s="163"/>
      <c r="GW58" s="158">
        <f t="shared" si="4"/>
        <v>0</v>
      </c>
      <c r="GX58" s="159"/>
      <c r="GY58" s="159"/>
      <c r="GZ58" s="159"/>
      <c r="HA58" s="159"/>
      <c r="HB58" s="160"/>
      <c r="HC58" s="124">
        <f t="shared" ref="HC58" si="14">GK58*HI58</f>
        <v>0</v>
      </c>
      <c r="HD58" s="125"/>
      <c r="HE58" s="125"/>
      <c r="HF58" s="125"/>
      <c r="HG58" s="125"/>
      <c r="HH58" s="126"/>
      <c r="HI58" s="127">
        <f t="shared" si="13"/>
        <v>101</v>
      </c>
      <c r="HJ58" s="128"/>
      <c r="HK58" s="128"/>
      <c r="HL58" s="128"/>
      <c r="HM58" s="128"/>
      <c r="HN58" s="129"/>
      <c r="HO58" s="82"/>
      <c r="HP58" s="83"/>
      <c r="HQ58" s="83"/>
      <c r="HR58" s="83"/>
      <c r="HS58" s="83"/>
      <c r="HT58" s="84"/>
      <c r="HU58" s="152">
        <f t="shared" si="7"/>
        <v>0</v>
      </c>
      <c r="HV58" s="153"/>
      <c r="HW58" s="153"/>
      <c r="HX58" s="153"/>
      <c r="HY58" s="153"/>
      <c r="HZ58" s="153"/>
      <c r="IA58" s="153"/>
      <c r="IB58" s="153"/>
      <c r="IC58" s="153"/>
      <c r="ID58" s="153"/>
      <c r="IE58" s="154"/>
      <c r="IF58" s="2">
        <f t="shared" si="8"/>
        <v>0</v>
      </c>
    </row>
    <row r="59" spans="1:240" s="2" customFormat="1" ht="10.199999999999999" x14ac:dyDescent="0.2"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>
        <f>SUM(HU28:HU59)</f>
        <v>10477.433000000001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87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88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100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89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90</v>
      </c>
      <c r="FK62" s="120" t="s">
        <v>91</v>
      </c>
      <c r="FL62" s="120"/>
      <c r="FM62" s="120"/>
      <c r="FN62" s="120"/>
      <c r="FO62" s="120"/>
      <c r="FP62" s="120"/>
      <c r="FQ62" s="120"/>
      <c r="FR62" s="120"/>
      <c r="FS62" s="120"/>
      <c r="FT62" s="120"/>
      <c r="FU62" s="120"/>
      <c r="FV62" s="120"/>
      <c r="FW62" s="120"/>
      <c r="FX62" s="120"/>
      <c r="FY62" s="120"/>
      <c r="FZ62" s="120"/>
      <c r="GA62" s="120"/>
      <c r="GB62" s="120"/>
      <c r="GC62" s="120"/>
      <c r="GD62" s="120"/>
      <c r="GE62" s="120"/>
      <c r="GF62" s="120"/>
      <c r="GG62" s="120"/>
      <c r="GH62" s="120"/>
      <c r="GI62" s="120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93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94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2025-04-23T07:04:57Z</dcterms:modified>
</cp:coreProperties>
</file>