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34" i="1" l="1"/>
  <c r="GK55" i="1" l="1"/>
  <c r="HC55" i="1" s="1"/>
  <c r="HU55" i="1" s="1"/>
  <c r="IF55" i="1" s="1"/>
  <c r="GK54" i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GW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<sst xmlns="http://schemas.openxmlformats.org/spreadsheetml/2006/main" count="125" uniqueCount="106">
  <si>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</si>
  <si>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</si>
  <si>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</si>
  <si>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</si>
  <si>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</si>
  <si>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</si>
  <si>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</si>
  <si>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</si>
  <si>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</si>
  <si>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</si>
  <si>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</si>
  <si>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</si>
  <si>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</si>
  <si>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</si>
  <si>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</si>
  <si>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</si>
  <si>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</si>
  <si>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</si>
  <si>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</si>
  <si>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</si>
  <si>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</si>
  <si>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</si>
  <si>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</si>
  <si>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</si>
  <si>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</si>
  <si>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</si>
  <si>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</si>
  <si>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</si>
  <si>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</si>
  <si>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</si>
  <si>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</si>
  <si>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</si>
  <si>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</si>
  <si>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</si>
  <si>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</si>
  <si>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</si>
  <si>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</si>
  <si>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</si>
  <si>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</si>
  <si>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</si>
  <si>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</si>
  <si>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</si>
  <si>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</si>
  <si>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</si>
  <si>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</si>
  <si>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</si>
  <si>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</si>
  <si>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</si>
  <si>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</si>
  <si>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</si>
  <si>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</si>
  <si>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</si>
  <si>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</si>
  <si>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</si>
  <si>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</si>
  <si>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</si>
  <si>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</si>
  <si>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</si>
  <si>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</si>
  <si>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</si>
  <si>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</si>
  <si>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</si>
  <si>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</si>
  <si>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</si>
  <si>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</si>
  <si>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</si>
  <si>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</si>
  <si>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</si>
  <si>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</si>
  <si>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</si>
  <si>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</si>
  <si>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</si>
  <si>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</si>
  <si>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</si>
  <si>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</si>
  <si>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</si>
  <si>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</si>
  <si>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</si>
  <si>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</si>
  <si>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</si>
  <si>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</si>
  <si>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</si>
  <si>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</si>
  <si>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</si>
  <si>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</si>
  <si>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</si>
  <si>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</si>
  <si>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</si>
  <si>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</si>
  <si>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</si>
  <si>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</si>
  <si>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</si>
  <si>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</si>
  <si>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</si>
  <si>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</si>
  <si>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</si>
  <si>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</si>
  <si>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</si>
  <si>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</si>
  <si>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</si>
  <si>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</si>
  <si>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</si>
  <si>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октября</t>
  </si>
  <si>
    <t>Кефир</t>
  </si>
  <si>
    <t>Котлеты рыбные</t>
  </si>
  <si>
    <t>Рыба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</si>
</sst>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9" workbookViewId="0">
      <selection activeCell="GQ53" sqref="GQ53:GV5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2.4414062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1.5546875" style="1" customWidth="1"/>
    <col min="109" max="113" width="0.88671875" style="1" customWidth="1"/>
    <col min="114" max="114" width="2.33203125" style="1" customWidth="1"/>
    <col min="115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2.77734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9</v>
      </c>
      <c r="D5" s="100"/>
      <c r="E5" s="100"/>
      <c r="F5" s="101"/>
      <c r="G5" s="57" t="s">
        <v>8</v>
      </c>
      <c r="H5" s="57"/>
      <c r="I5" s="57"/>
      <c r="J5" s="99" t="s">
        <v>102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</v>
      </c>
      <c r="AH5" s="55"/>
      <c r="AI5" s="56"/>
      <c r="AK5" s="57" t="s">
        <v>10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12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13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14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15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16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17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18</v>
      </c>
      <c r="HI8" s="42" t="s">
        <v>19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20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21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22</v>
      </c>
      <c r="FA10" s="99" t="s">
        <v>9</v>
      </c>
      <c r="FB10" s="100"/>
      <c r="FC10" s="100"/>
      <c r="FD10" s="101"/>
      <c r="FE10" s="57" t="s">
        <v>8</v>
      </c>
      <c r="FF10" s="57"/>
      <c r="FG10" s="57"/>
      <c r="FH10" s="99" t="s">
        <v>102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</v>
      </c>
      <c r="GF10" s="55"/>
      <c r="GG10" s="56"/>
      <c r="GI10" s="57" t="s">
        <v>10</v>
      </c>
      <c r="GJ10" s="57"/>
      <c r="HE10" s="11"/>
      <c r="HF10" s="11" t="s">
        <v>23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24</v>
      </c>
      <c r="EU12" s="102" t="s">
        <v>25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26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27</v>
      </c>
      <c r="FH14" s="102" t="s">
        <v>28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82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29</v>
      </c>
      <c r="FL16" s="102" t="s">
        <v>30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31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80.900000000000006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33</v>
      </c>
      <c r="AE19" s="59"/>
      <c r="AF19" s="59"/>
      <c r="AG19" s="59"/>
      <c r="AH19" s="59"/>
      <c r="AI19" s="59"/>
      <c r="AJ19" s="60"/>
      <c r="AK19" s="30" t="s">
        <v>34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35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37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39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40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41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42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43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47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48</v>
      </c>
      <c r="CH22" s="120"/>
      <c r="CI22" s="120"/>
      <c r="CJ22" s="120"/>
      <c r="CK22" s="120"/>
      <c r="CL22" s="121"/>
      <c r="CM22" s="119" t="s">
        <v>104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97</v>
      </c>
      <c r="EJ22" s="120"/>
      <c r="EK22" s="120"/>
      <c r="EL22" s="120"/>
      <c r="EM22" s="120"/>
      <c r="EN22" s="121"/>
      <c r="EO22" s="119" t="s">
        <v>103</v>
      </c>
      <c r="EP22" s="120"/>
      <c r="EQ22" s="120"/>
      <c r="ER22" s="120"/>
      <c r="ES22" s="120"/>
      <c r="ET22" s="121"/>
      <c r="EU22" s="119" t="s">
        <v>52</v>
      </c>
      <c r="EV22" s="120"/>
      <c r="EW22" s="120"/>
      <c r="EX22" s="120"/>
      <c r="EY22" s="120"/>
      <c r="EZ22" s="121"/>
      <c r="FA22" s="119" t="s">
        <v>98</v>
      </c>
      <c r="FB22" s="120"/>
      <c r="FC22" s="120"/>
      <c r="FD22" s="120"/>
      <c r="FE22" s="120"/>
      <c r="FF22" s="121"/>
      <c r="FG22" s="119" t="s">
        <v>53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54</v>
      </c>
      <c r="GL22" s="59"/>
      <c r="GM22" s="59"/>
      <c r="GN22" s="59"/>
      <c r="GO22" s="59"/>
      <c r="GP22" s="60"/>
      <c r="GQ22" s="165" t="s">
        <v>55</v>
      </c>
      <c r="GR22" s="166"/>
      <c r="GS22" s="166"/>
      <c r="GT22" s="166"/>
      <c r="GU22" s="166"/>
      <c r="GV22" s="167"/>
      <c r="GW22" s="153" t="s">
        <v>56</v>
      </c>
      <c r="GX22" s="154"/>
      <c r="GY22" s="154"/>
      <c r="GZ22" s="154"/>
      <c r="HA22" s="154"/>
      <c r="HB22" s="155"/>
      <c r="HC22" s="153" t="s">
        <v>57</v>
      </c>
      <c r="HD22" s="154"/>
      <c r="HE22" s="154"/>
      <c r="HF22" s="154"/>
      <c r="HG22" s="154"/>
      <c r="HH22" s="155"/>
      <c r="HI22" s="30" t="s">
        <v>58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59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60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61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1" t="s">
        <v>62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3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30">
        <v>82</v>
      </c>
      <c r="AL26" s="31"/>
      <c r="AM26" s="31"/>
      <c r="AN26" s="31"/>
      <c r="AO26" s="31"/>
      <c r="AP26" s="32"/>
      <c r="AQ26" s="30">
        <v>82</v>
      </c>
      <c r="AR26" s="31"/>
      <c r="AS26" s="31"/>
      <c r="AT26" s="31"/>
      <c r="AU26" s="31"/>
      <c r="AV26" s="32"/>
      <c r="AW26" s="30">
        <v>82</v>
      </c>
      <c r="AX26" s="31"/>
      <c r="AY26" s="31"/>
      <c r="AZ26" s="31"/>
      <c r="BA26" s="31"/>
      <c r="BB26" s="32"/>
      <c r="BC26" s="30">
        <v>82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v>82</v>
      </c>
      <c r="CH26" s="31"/>
      <c r="CI26" s="31"/>
      <c r="CJ26" s="31"/>
      <c r="CK26" s="31"/>
      <c r="CL26" s="32"/>
      <c r="CM26" s="30">
        <v>82</v>
      </c>
      <c r="CN26" s="31"/>
      <c r="CO26" s="31"/>
      <c r="CP26" s="31"/>
      <c r="CQ26" s="31"/>
      <c r="CR26" s="32"/>
      <c r="CS26" s="30">
        <v>82</v>
      </c>
      <c r="CT26" s="31"/>
      <c r="CU26" s="31"/>
      <c r="CV26" s="31"/>
      <c r="CW26" s="31"/>
      <c r="CX26" s="32"/>
      <c r="CY26" s="30">
        <v>82</v>
      </c>
      <c r="CZ26" s="31"/>
      <c r="DA26" s="31"/>
      <c r="DB26" s="31"/>
      <c r="DC26" s="31"/>
      <c r="DD26" s="32"/>
      <c r="DE26" s="30">
        <v>82</v>
      </c>
      <c r="DF26" s="31"/>
      <c r="DG26" s="31"/>
      <c r="DH26" s="31"/>
      <c r="DI26" s="31"/>
      <c r="DJ26" s="32"/>
      <c r="DK26" s="30">
        <v>82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v>82</v>
      </c>
      <c r="EJ26" s="31"/>
      <c r="EK26" s="31"/>
      <c r="EL26" s="31"/>
      <c r="EM26" s="31"/>
      <c r="EN26" s="32"/>
      <c r="EO26" s="30">
        <v>82</v>
      </c>
      <c r="EP26" s="31"/>
      <c r="EQ26" s="31"/>
      <c r="ER26" s="31"/>
      <c r="ES26" s="31"/>
      <c r="ET26" s="32"/>
      <c r="EU26" s="30">
        <v>82</v>
      </c>
      <c r="EV26" s="31"/>
      <c r="EW26" s="31"/>
      <c r="EX26" s="31"/>
      <c r="EY26" s="31"/>
      <c r="EZ26" s="32"/>
      <c r="FA26" s="30">
        <v>82</v>
      </c>
      <c r="FB26" s="31"/>
      <c r="FC26" s="31"/>
      <c r="FD26" s="31"/>
      <c r="FE26" s="31"/>
      <c r="FF26" s="32"/>
      <c r="FG26" s="30">
        <v>82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8"/>
      <c r="GR26" s="239"/>
      <c r="GS26" s="239"/>
      <c r="GT26" s="239"/>
      <c r="GU26" s="239"/>
      <c r="GV26" s="240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32"/>
      <c r="HJ26" s="233"/>
      <c r="HK26" s="233"/>
      <c r="HL26" s="233"/>
      <c r="HM26" s="233"/>
      <c r="HN26" s="234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x14ac:dyDescent="0.3">
      <c r="A27" s="250" t="s">
        <v>63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2"/>
      <c r="X27" s="223"/>
      <c r="Y27" s="224"/>
      <c r="Z27" s="224"/>
      <c r="AA27" s="224"/>
      <c r="AB27" s="224"/>
      <c r="AC27" s="225"/>
      <c r="AD27" s="211"/>
      <c r="AE27" s="212"/>
      <c r="AF27" s="212"/>
      <c r="AG27" s="212"/>
      <c r="AH27" s="212"/>
      <c r="AI27" s="212"/>
      <c r="AJ27" s="213"/>
      <c r="AK27" s="211">
        <v>200</v>
      </c>
      <c r="AL27" s="212"/>
      <c r="AM27" s="212"/>
      <c r="AN27" s="212"/>
      <c r="AO27" s="212"/>
      <c r="AP27" s="213"/>
      <c r="AQ27" s="211" t="s">
        <v>64</v>
      </c>
      <c r="AR27" s="212"/>
      <c r="AS27" s="212"/>
      <c r="AT27" s="212"/>
      <c r="AU27" s="212"/>
      <c r="AV27" s="213"/>
      <c r="AW27" s="211">
        <v>200</v>
      </c>
      <c r="AX27" s="212"/>
      <c r="AY27" s="212"/>
      <c r="AZ27" s="212"/>
      <c r="BA27" s="212"/>
      <c r="BB27" s="213"/>
      <c r="BC27" s="211">
        <v>100</v>
      </c>
      <c r="BD27" s="212"/>
      <c r="BE27" s="212"/>
      <c r="BF27" s="212"/>
      <c r="BG27" s="212"/>
      <c r="BH27" s="213"/>
      <c r="BI27" s="211"/>
      <c r="BJ27" s="212"/>
      <c r="BK27" s="212"/>
      <c r="BL27" s="212"/>
      <c r="BM27" s="212"/>
      <c r="BN27" s="213"/>
      <c r="BO27" s="211"/>
      <c r="BP27" s="212"/>
      <c r="BQ27" s="212"/>
      <c r="BR27" s="212"/>
      <c r="BS27" s="212"/>
      <c r="BT27" s="213"/>
      <c r="BU27" s="211"/>
      <c r="BV27" s="212"/>
      <c r="BW27" s="212"/>
      <c r="BX27" s="212"/>
      <c r="BY27" s="212"/>
      <c r="BZ27" s="213"/>
      <c r="CA27" s="211"/>
      <c r="CB27" s="212"/>
      <c r="CC27" s="212"/>
      <c r="CD27" s="212"/>
      <c r="CE27" s="212"/>
      <c r="CF27" s="213"/>
      <c r="CG27" s="211">
        <v>200</v>
      </c>
      <c r="CH27" s="212"/>
      <c r="CI27" s="212"/>
      <c r="CJ27" s="212"/>
      <c r="CK27" s="212"/>
      <c r="CL27" s="213"/>
      <c r="CM27" s="211">
        <v>70</v>
      </c>
      <c r="CN27" s="212"/>
      <c r="CO27" s="212"/>
      <c r="CP27" s="212"/>
      <c r="CQ27" s="212"/>
      <c r="CR27" s="213"/>
      <c r="CS27" s="211">
        <v>130</v>
      </c>
      <c r="CT27" s="212"/>
      <c r="CU27" s="212"/>
      <c r="CV27" s="212"/>
      <c r="CW27" s="212"/>
      <c r="CX27" s="213"/>
      <c r="CY27" s="211">
        <v>40</v>
      </c>
      <c r="CZ27" s="212"/>
      <c r="DA27" s="212"/>
      <c r="DB27" s="212"/>
      <c r="DC27" s="212"/>
      <c r="DD27" s="213"/>
      <c r="DE27" s="211">
        <v>200</v>
      </c>
      <c r="DF27" s="212"/>
      <c r="DG27" s="212"/>
      <c r="DH27" s="212"/>
      <c r="DI27" s="212"/>
      <c r="DJ27" s="213"/>
      <c r="DK27" s="211">
        <v>50</v>
      </c>
      <c r="DL27" s="212"/>
      <c r="DM27" s="212"/>
      <c r="DN27" s="212"/>
      <c r="DO27" s="212"/>
      <c r="DP27" s="213"/>
      <c r="DQ27" s="211"/>
      <c r="DR27" s="212"/>
      <c r="DS27" s="212"/>
      <c r="DT27" s="212"/>
      <c r="DU27" s="212"/>
      <c r="DV27" s="213"/>
      <c r="DW27" s="211"/>
      <c r="DX27" s="212"/>
      <c r="DY27" s="212"/>
      <c r="DZ27" s="212"/>
      <c r="EA27" s="212"/>
      <c r="EB27" s="213"/>
      <c r="EC27" s="211"/>
      <c r="ED27" s="212"/>
      <c r="EE27" s="212"/>
      <c r="EF27" s="212"/>
      <c r="EG27" s="212"/>
      <c r="EH27" s="213"/>
      <c r="EI27" s="211">
        <v>200</v>
      </c>
      <c r="EJ27" s="212"/>
      <c r="EK27" s="212"/>
      <c r="EL27" s="212"/>
      <c r="EM27" s="212"/>
      <c r="EN27" s="213"/>
      <c r="EO27" s="211">
        <v>180</v>
      </c>
      <c r="EP27" s="212"/>
      <c r="EQ27" s="212"/>
      <c r="ER27" s="212"/>
      <c r="ES27" s="212"/>
      <c r="ET27" s="213"/>
      <c r="EU27" s="211">
        <v>30</v>
      </c>
      <c r="EV27" s="212"/>
      <c r="EW27" s="212"/>
      <c r="EX27" s="212"/>
      <c r="EY27" s="212"/>
      <c r="EZ27" s="213"/>
      <c r="FA27" s="211">
        <v>50</v>
      </c>
      <c r="FB27" s="212"/>
      <c r="FC27" s="212"/>
      <c r="FD27" s="212"/>
      <c r="FE27" s="212"/>
      <c r="FF27" s="213"/>
      <c r="FG27" s="211">
        <v>5</v>
      </c>
      <c r="FH27" s="212"/>
      <c r="FI27" s="212"/>
      <c r="FJ27" s="212"/>
      <c r="FK27" s="212"/>
      <c r="FL27" s="213"/>
      <c r="FM27" s="211"/>
      <c r="FN27" s="212"/>
      <c r="FO27" s="212"/>
      <c r="FP27" s="212"/>
      <c r="FQ27" s="212"/>
      <c r="FR27" s="213"/>
      <c r="FS27" s="211"/>
      <c r="FT27" s="212"/>
      <c r="FU27" s="212"/>
      <c r="FV27" s="212"/>
      <c r="FW27" s="212"/>
      <c r="FX27" s="213"/>
      <c r="FY27" s="211"/>
      <c r="FZ27" s="212"/>
      <c r="GA27" s="212"/>
      <c r="GB27" s="212"/>
      <c r="GC27" s="212"/>
      <c r="GD27" s="213"/>
      <c r="GE27" s="211"/>
      <c r="GF27" s="212"/>
      <c r="GG27" s="212"/>
      <c r="GH27" s="212"/>
      <c r="GI27" s="212"/>
      <c r="GJ27" s="213"/>
      <c r="GK27" s="211"/>
      <c r="GL27" s="212"/>
      <c r="GM27" s="212"/>
      <c r="GN27" s="212"/>
      <c r="GO27" s="212"/>
      <c r="GP27" s="213"/>
      <c r="GQ27" s="255"/>
      <c r="GR27" s="256"/>
      <c r="GS27" s="256"/>
      <c r="GT27" s="256"/>
      <c r="GU27" s="256"/>
      <c r="GV27" s="257"/>
      <c r="GW27" s="226"/>
      <c r="GX27" s="227"/>
      <c r="GY27" s="227"/>
      <c r="GZ27" s="227"/>
      <c r="HA27" s="227"/>
      <c r="HB27" s="228"/>
      <c r="HC27" s="214"/>
      <c r="HD27" s="215"/>
      <c r="HE27" s="215"/>
      <c r="HF27" s="215"/>
      <c r="HG27" s="215"/>
      <c r="HH27" s="216"/>
      <c r="HI27" s="247"/>
      <c r="HJ27" s="248"/>
      <c r="HK27" s="248"/>
      <c r="HL27" s="248"/>
      <c r="HM27" s="248"/>
      <c r="HN27" s="249"/>
      <c r="HO27" s="253"/>
      <c r="HP27" s="245"/>
      <c r="HQ27" s="245"/>
      <c r="HR27" s="245"/>
      <c r="HS27" s="245"/>
      <c r="HT27" s="254"/>
      <c r="HU27" s="244"/>
      <c r="HV27" s="245"/>
      <c r="HW27" s="245"/>
      <c r="HX27" s="245"/>
      <c r="HY27" s="245"/>
      <c r="HZ27" s="245"/>
      <c r="IA27" s="245"/>
      <c r="IB27" s="245"/>
      <c r="IC27" s="245"/>
      <c r="ID27" s="245"/>
      <c r="IE27" s="246"/>
    </row>
    <row r="28" spans="1:240" s="2" customFormat="1" ht="16.5" customHeight="1" x14ac:dyDescent="0.25">
      <c r="A28" s="258" t="s">
        <v>103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29"/>
      <c r="Y28" s="230"/>
      <c r="Z28" s="230"/>
      <c r="AA28" s="230"/>
      <c r="AB28" s="230"/>
      <c r="AC28" s="231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20"/>
      <c r="BD28" s="221"/>
      <c r="BE28" s="221"/>
      <c r="BF28" s="221"/>
      <c r="BG28" s="221"/>
      <c r="BH28" s="222"/>
      <c r="BI28" s="220"/>
      <c r="BJ28" s="221"/>
      <c r="BK28" s="221"/>
      <c r="BL28" s="221"/>
      <c r="BM28" s="221"/>
      <c r="BN28" s="222"/>
      <c r="BO28" s="220"/>
      <c r="BP28" s="221"/>
      <c r="BQ28" s="221"/>
      <c r="BR28" s="221"/>
      <c r="BS28" s="221"/>
      <c r="BT28" s="222"/>
      <c r="BU28" s="220"/>
      <c r="BV28" s="221"/>
      <c r="BW28" s="221"/>
      <c r="BX28" s="221"/>
      <c r="BY28" s="221"/>
      <c r="BZ28" s="222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0.14499999999999999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20"/>
      <c r="FH28" s="221"/>
      <c r="FI28" s="221"/>
      <c r="FJ28" s="221"/>
      <c r="FK28" s="221"/>
      <c r="FL28" s="222"/>
      <c r="FM28" s="220"/>
      <c r="FN28" s="221"/>
      <c r="FO28" s="221"/>
      <c r="FP28" s="221"/>
      <c r="FQ28" s="221"/>
      <c r="FR28" s="222"/>
      <c r="FS28" s="220"/>
      <c r="FT28" s="221"/>
      <c r="FU28" s="221"/>
      <c r="FV28" s="221"/>
      <c r="FW28" s="221"/>
      <c r="FX28" s="222"/>
      <c r="FY28" s="220"/>
      <c r="FZ28" s="221"/>
      <c r="GA28" s="221"/>
      <c r="GB28" s="221"/>
      <c r="GC28" s="221"/>
      <c r="GD28" s="222"/>
      <c r="GE28" s="220"/>
      <c r="GF28" s="221"/>
      <c r="GG28" s="221"/>
      <c r="GH28" s="221"/>
      <c r="GI28" s="221"/>
      <c r="GJ28" s="222"/>
      <c r="GK28" s="199">
        <f t="shared" ref="GK28:GK55" si="0">AK28+AQ28+AW28+BC28+BI28+BO28+BU28+CA28+CG28+CM28+CS28+CY28+DE28+DK28+DQ28+DW28+EC28+EI28+EO28+EU28+FA28+FG28+FM28+FS28+FY28+GE28</f>
        <v>0.14499999999999999</v>
      </c>
      <c r="GL28" s="200"/>
      <c r="GM28" s="200"/>
      <c r="GN28" s="200"/>
      <c r="GO28" s="200"/>
      <c r="GP28" s="201"/>
      <c r="GQ28" s="217">
        <v>73</v>
      </c>
      <c r="GR28" s="218"/>
      <c r="GS28" s="218"/>
      <c r="GT28" s="218"/>
      <c r="GU28" s="218"/>
      <c r="GV28" s="219"/>
      <c r="GW28" s="196">
        <f t="shared" ref="GW28:GW55" si="1">GK28*GQ28</f>
        <v>10.584999999999999</v>
      </c>
      <c r="GX28" s="197"/>
      <c r="GY28" s="197"/>
      <c r="GZ28" s="197"/>
      <c r="HA28" s="197"/>
      <c r="HB28" s="198"/>
      <c r="HC28" s="186">
        <v>12</v>
      </c>
      <c r="HD28" s="187"/>
      <c r="HE28" s="187"/>
      <c r="HF28" s="187"/>
      <c r="HG28" s="187"/>
      <c r="HH28" s="188"/>
      <c r="HI28" s="193">
        <v>82</v>
      </c>
      <c r="HJ28" s="194"/>
      <c r="HK28" s="194"/>
      <c r="HL28" s="194"/>
      <c r="HM28" s="194"/>
      <c r="HN28" s="195"/>
      <c r="HO28" s="30"/>
      <c r="HP28" s="31"/>
      <c r="HQ28" s="31"/>
      <c r="HR28" s="31"/>
      <c r="HS28" s="31"/>
      <c r="HT28" s="32"/>
      <c r="HU28" s="208">
        <f t="shared" ref="HU28:HU55" si="2">GQ28*HC28</f>
        <v>876</v>
      </c>
      <c r="HV28" s="209"/>
      <c r="HW28" s="209"/>
      <c r="HX28" s="209"/>
      <c r="HY28" s="209"/>
      <c r="HZ28" s="209"/>
      <c r="IA28" s="209"/>
      <c r="IB28" s="209"/>
      <c r="IC28" s="209"/>
      <c r="ID28" s="209"/>
      <c r="IE28" s="210"/>
      <c r="IF28" s="13">
        <f t="shared" ref="IF28:IF55" si="3">SUM(HU28)</f>
        <v>876</v>
      </c>
    </row>
    <row r="29" spans="1:240" s="2" customFormat="1" ht="16.5" customHeight="1" x14ac:dyDescent="0.25">
      <c r="A29" s="177" t="s">
        <v>99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180">
        <v>2E-3</v>
      </c>
      <c r="AL29" s="181"/>
      <c r="AM29" s="181"/>
      <c r="AN29" s="181"/>
      <c r="AO29" s="181"/>
      <c r="AP29" s="182"/>
      <c r="AQ29" s="180"/>
      <c r="AR29" s="181"/>
      <c r="AS29" s="181"/>
      <c r="AT29" s="181"/>
      <c r="AU29" s="181"/>
      <c r="AV29" s="182"/>
      <c r="AW29" s="180"/>
      <c r="AX29" s="181"/>
      <c r="AY29" s="181"/>
      <c r="AZ29" s="181"/>
      <c r="BA29" s="181"/>
      <c r="BB29" s="182"/>
      <c r="BC29" s="180"/>
      <c r="BD29" s="181"/>
      <c r="BE29" s="181"/>
      <c r="BF29" s="181"/>
      <c r="BG29" s="181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1E-3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>
        <v>2E-3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2E-3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>
        <v>1E-3</v>
      </c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99">
        <f t="shared" si="0"/>
        <v>8.0000000000000002E-3</v>
      </c>
      <c r="GL29" s="200"/>
      <c r="GM29" s="200"/>
      <c r="GN29" s="200"/>
      <c r="GO29" s="200"/>
      <c r="GP29" s="201"/>
      <c r="GQ29" s="183">
        <v>498</v>
      </c>
      <c r="GR29" s="184"/>
      <c r="GS29" s="184"/>
      <c r="GT29" s="184"/>
      <c r="GU29" s="184"/>
      <c r="GV29" s="185"/>
      <c r="GW29" s="196">
        <f t="shared" si="1"/>
        <v>3.984</v>
      </c>
      <c r="GX29" s="197"/>
      <c r="GY29" s="197"/>
      <c r="GZ29" s="197"/>
      <c r="HA29" s="197"/>
      <c r="HB29" s="198"/>
      <c r="HC29" s="186">
        <f t="shared" ref="HC29:HC55" si="4">GK29*HI29</f>
        <v>0.65600000000000003</v>
      </c>
      <c r="HD29" s="187"/>
      <c r="HE29" s="187"/>
      <c r="HF29" s="187"/>
      <c r="HG29" s="187"/>
      <c r="HH29" s="188"/>
      <c r="HI29" s="193">
        <v>82</v>
      </c>
      <c r="HJ29" s="194"/>
      <c r="HK29" s="194"/>
      <c r="HL29" s="194"/>
      <c r="HM29" s="194"/>
      <c r="HN29" s="195"/>
      <c r="HO29" s="30"/>
      <c r="HP29" s="31"/>
      <c r="HQ29" s="31"/>
      <c r="HR29" s="31"/>
      <c r="HS29" s="31"/>
      <c r="HT29" s="32"/>
      <c r="HU29" s="208">
        <f t="shared" si="2"/>
        <v>326.68799999999999</v>
      </c>
      <c r="HV29" s="209"/>
      <c r="HW29" s="209"/>
      <c r="HX29" s="209"/>
      <c r="HY29" s="209"/>
      <c r="HZ29" s="209"/>
      <c r="IA29" s="209"/>
      <c r="IB29" s="209"/>
      <c r="IC29" s="209"/>
      <c r="ID29" s="209"/>
      <c r="IE29" s="210"/>
      <c r="IF29" s="2">
        <f t="shared" si="3"/>
        <v>326.68799999999999</v>
      </c>
    </row>
    <row r="30" spans="1:240" s="2" customFormat="1" ht="16.5" customHeight="1" x14ac:dyDescent="0.25">
      <c r="A30" s="177" t="s">
        <v>65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180">
        <v>0.08</v>
      </c>
      <c r="AL30" s="181"/>
      <c r="AM30" s="181"/>
      <c r="AN30" s="181"/>
      <c r="AO30" s="181"/>
      <c r="AP30" s="182"/>
      <c r="AQ30" s="180"/>
      <c r="AR30" s="181"/>
      <c r="AS30" s="181"/>
      <c r="AT30" s="181"/>
      <c r="AU30" s="181"/>
      <c r="AV30" s="182"/>
      <c r="AW30" s="180">
        <v>0.06</v>
      </c>
      <c r="AX30" s="181"/>
      <c r="AY30" s="181"/>
      <c r="AZ30" s="181"/>
      <c r="BA30" s="181"/>
      <c r="BB30" s="182"/>
      <c r="BC30" s="180"/>
      <c r="BD30" s="181"/>
      <c r="BE30" s="181"/>
      <c r="BF30" s="181"/>
      <c r="BG30" s="181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2E-3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0.08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>
        <v>0.01</v>
      </c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99">
        <f t="shared" si="0"/>
        <v>0.23200000000000004</v>
      </c>
      <c r="GL30" s="200"/>
      <c r="GM30" s="200"/>
      <c r="GN30" s="200"/>
      <c r="GO30" s="200"/>
      <c r="GP30" s="201"/>
      <c r="GQ30" s="183">
        <v>69</v>
      </c>
      <c r="GR30" s="184"/>
      <c r="GS30" s="184"/>
      <c r="GT30" s="184"/>
      <c r="GU30" s="184"/>
      <c r="GV30" s="185"/>
      <c r="GW30" s="196">
        <f t="shared" si="1"/>
        <v>16.008000000000003</v>
      </c>
      <c r="GX30" s="197"/>
      <c r="GY30" s="197"/>
      <c r="GZ30" s="197"/>
      <c r="HA30" s="197"/>
      <c r="HB30" s="198"/>
      <c r="HC30" s="186">
        <f t="shared" si="4"/>
        <v>19.024000000000004</v>
      </c>
      <c r="HD30" s="187"/>
      <c r="HE30" s="187"/>
      <c r="HF30" s="187"/>
      <c r="HG30" s="187"/>
      <c r="HH30" s="188"/>
      <c r="HI30" s="193">
        <v>82</v>
      </c>
      <c r="HJ30" s="194"/>
      <c r="HK30" s="194"/>
      <c r="HL30" s="194"/>
      <c r="HM30" s="194"/>
      <c r="HN30" s="195"/>
      <c r="HO30" s="30"/>
      <c r="HP30" s="31"/>
      <c r="HQ30" s="31"/>
      <c r="HR30" s="31"/>
      <c r="HS30" s="31"/>
      <c r="HT30" s="32"/>
      <c r="HU30" s="208">
        <f t="shared" si="2"/>
        <v>1312.6560000000004</v>
      </c>
      <c r="HV30" s="209"/>
      <c r="HW30" s="209"/>
      <c r="HX30" s="209"/>
      <c r="HY30" s="209"/>
      <c r="HZ30" s="209"/>
      <c r="IA30" s="209"/>
      <c r="IB30" s="209"/>
      <c r="IC30" s="209"/>
      <c r="ID30" s="209"/>
      <c r="IE30" s="210"/>
      <c r="IF30" s="2">
        <f t="shared" si="3"/>
        <v>1312.6560000000004</v>
      </c>
    </row>
    <row r="31" spans="1:240" s="2" customFormat="1" ht="18" customHeight="1" x14ac:dyDescent="0.25">
      <c r="A31" s="177" t="s">
        <v>66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180"/>
      <c r="AL31" s="181"/>
      <c r="AM31" s="181"/>
      <c r="AN31" s="181"/>
      <c r="AO31" s="181"/>
      <c r="AP31" s="182"/>
      <c r="AQ31" s="180"/>
      <c r="AR31" s="181"/>
      <c r="AS31" s="181"/>
      <c r="AT31" s="181"/>
      <c r="AU31" s="181"/>
      <c r="AV31" s="182"/>
      <c r="AW31" s="180"/>
      <c r="AX31" s="181"/>
      <c r="AY31" s="181"/>
      <c r="AZ31" s="181"/>
      <c r="BA31" s="181"/>
      <c r="BB31" s="182"/>
      <c r="BC31" s="180"/>
      <c r="BD31" s="181"/>
      <c r="BE31" s="181"/>
      <c r="BF31" s="181"/>
      <c r="BG31" s="181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99">
        <f t="shared" si="0"/>
        <v>4.0000000000000001E-3</v>
      </c>
      <c r="GL31" s="200"/>
      <c r="GM31" s="200"/>
      <c r="GN31" s="200"/>
      <c r="GO31" s="200"/>
      <c r="GP31" s="201"/>
      <c r="GQ31" s="183">
        <v>178</v>
      </c>
      <c r="GR31" s="184"/>
      <c r="GS31" s="184"/>
      <c r="GT31" s="184"/>
      <c r="GU31" s="184"/>
      <c r="GV31" s="185"/>
      <c r="GW31" s="196">
        <f t="shared" si="1"/>
        <v>0.71199999999999997</v>
      </c>
      <c r="GX31" s="197"/>
      <c r="GY31" s="197"/>
      <c r="GZ31" s="197"/>
      <c r="HA31" s="197"/>
      <c r="HB31" s="198"/>
      <c r="HC31" s="186">
        <f t="shared" si="4"/>
        <v>0.32800000000000001</v>
      </c>
      <c r="HD31" s="187"/>
      <c r="HE31" s="187"/>
      <c r="HF31" s="187"/>
      <c r="HG31" s="187"/>
      <c r="HH31" s="188"/>
      <c r="HI31" s="193">
        <v>82</v>
      </c>
      <c r="HJ31" s="194"/>
      <c r="HK31" s="194"/>
      <c r="HL31" s="194"/>
      <c r="HM31" s="194"/>
      <c r="HN31" s="195"/>
      <c r="HO31" s="30"/>
      <c r="HP31" s="31"/>
      <c r="HQ31" s="31"/>
      <c r="HR31" s="31"/>
      <c r="HS31" s="31"/>
      <c r="HT31" s="32"/>
      <c r="HU31" s="208">
        <f t="shared" si="2"/>
        <v>58.384</v>
      </c>
      <c r="HV31" s="209"/>
      <c r="HW31" s="209"/>
      <c r="HX31" s="209"/>
      <c r="HY31" s="209"/>
      <c r="HZ31" s="209"/>
      <c r="IA31" s="209"/>
      <c r="IB31" s="209"/>
      <c r="IC31" s="209"/>
      <c r="ID31" s="209"/>
      <c r="IE31" s="210"/>
      <c r="IF31" s="2">
        <f t="shared" si="3"/>
        <v>58.384</v>
      </c>
    </row>
    <row r="32" spans="1:240" s="2" customFormat="1" ht="16.5" customHeight="1" x14ac:dyDescent="0.25">
      <c r="A32" s="177" t="s">
        <v>67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180"/>
      <c r="AL32" s="181"/>
      <c r="AM32" s="181"/>
      <c r="AN32" s="181"/>
      <c r="AO32" s="181"/>
      <c r="AP32" s="182"/>
      <c r="AQ32" s="180"/>
      <c r="AR32" s="181"/>
      <c r="AS32" s="181"/>
      <c r="AT32" s="181"/>
      <c r="AU32" s="181"/>
      <c r="AV32" s="182"/>
      <c r="AW32" s="180"/>
      <c r="AX32" s="181"/>
      <c r="AY32" s="181"/>
      <c r="AZ32" s="181"/>
      <c r="BA32" s="181"/>
      <c r="BB32" s="182"/>
      <c r="BC32" s="180"/>
      <c r="BD32" s="181"/>
      <c r="BE32" s="181"/>
      <c r="BF32" s="181"/>
      <c r="BG32" s="181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5.0000000000000001E-4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99">
        <f t="shared" si="0"/>
        <v>5.0000000000000001E-4</v>
      </c>
      <c r="GL32" s="200"/>
      <c r="GM32" s="200"/>
      <c r="GN32" s="200"/>
      <c r="GO32" s="200"/>
      <c r="GP32" s="201"/>
      <c r="GQ32" s="183">
        <v>2400</v>
      </c>
      <c r="GR32" s="184"/>
      <c r="GS32" s="184"/>
      <c r="GT32" s="184"/>
      <c r="GU32" s="184"/>
      <c r="GV32" s="185"/>
      <c r="GW32" s="196">
        <f t="shared" si="1"/>
        <v>1.2</v>
      </c>
      <c r="GX32" s="197"/>
      <c r="GY32" s="197"/>
      <c r="GZ32" s="197"/>
      <c r="HA32" s="197"/>
      <c r="HB32" s="198"/>
      <c r="HC32" s="186">
        <f t="shared" si="4"/>
        <v>4.1000000000000002E-2</v>
      </c>
      <c r="HD32" s="187"/>
      <c r="HE32" s="187"/>
      <c r="HF32" s="187"/>
      <c r="HG32" s="187"/>
      <c r="HH32" s="188"/>
      <c r="HI32" s="193">
        <v>82</v>
      </c>
      <c r="HJ32" s="194"/>
      <c r="HK32" s="194"/>
      <c r="HL32" s="194"/>
      <c r="HM32" s="194"/>
      <c r="HN32" s="195"/>
      <c r="HO32" s="30"/>
      <c r="HP32" s="31"/>
      <c r="HQ32" s="31"/>
      <c r="HR32" s="31"/>
      <c r="HS32" s="31"/>
      <c r="HT32" s="32"/>
      <c r="HU32" s="208">
        <f t="shared" si="2"/>
        <v>98.4</v>
      </c>
      <c r="HV32" s="209"/>
      <c r="HW32" s="209"/>
      <c r="HX32" s="209"/>
      <c r="HY32" s="209"/>
      <c r="HZ32" s="209"/>
      <c r="IA32" s="209"/>
      <c r="IB32" s="209"/>
      <c r="IC32" s="209"/>
      <c r="ID32" s="209"/>
      <c r="IE32" s="210"/>
      <c r="IF32" s="2">
        <f t="shared" si="3"/>
        <v>98.4</v>
      </c>
    </row>
    <row r="33" spans="1:240" s="2" customFormat="1" ht="16.5" customHeight="1" x14ac:dyDescent="0.25">
      <c r="A33" s="177" t="s">
        <v>68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180"/>
      <c r="AL33" s="181"/>
      <c r="AM33" s="181"/>
      <c r="AN33" s="181"/>
      <c r="AO33" s="181"/>
      <c r="AP33" s="182"/>
      <c r="AQ33" s="180"/>
      <c r="AR33" s="181"/>
      <c r="AS33" s="181"/>
      <c r="AT33" s="181"/>
      <c r="AU33" s="181"/>
      <c r="AV33" s="182"/>
      <c r="AW33" s="180"/>
      <c r="AX33" s="181"/>
      <c r="AY33" s="181"/>
      <c r="AZ33" s="181"/>
      <c r="BA33" s="181"/>
      <c r="BB33" s="182"/>
      <c r="BC33" s="180"/>
      <c r="BD33" s="181"/>
      <c r="BE33" s="181"/>
      <c r="BF33" s="181"/>
      <c r="BG33" s="181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>
        <v>5.0000000000000001E-4</v>
      </c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99">
        <f t="shared" si="0"/>
        <v>5.0000000000000001E-4</v>
      </c>
      <c r="GL33" s="200"/>
      <c r="GM33" s="200"/>
      <c r="GN33" s="200"/>
      <c r="GO33" s="200"/>
      <c r="GP33" s="201"/>
      <c r="GQ33" s="183">
        <v>447</v>
      </c>
      <c r="GR33" s="184"/>
      <c r="GS33" s="184"/>
      <c r="GT33" s="184"/>
      <c r="GU33" s="184"/>
      <c r="GV33" s="185"/>
      <c r="GW33" s="196">
        <f t="shared" si="1"/>
        <v>0.2235</v>
      </c>
      <c r="GX33" s="197"/>
      <c r="GY33" s="197"/>
      <c r="GZ33" s="197"/>
      <c r="HA33" s="197"/>
      <c r="HB33" s="198"/>
      <c r="HC33" s="186">
        <f t="shared" si="4"/>
        <v>4.1000000000000002E-2</v>
      </c>
      <c r="HD33" s="187"/>
      <c r="HE33" s="187"/>
      <c r="HF33" s="187"/>
      <c r="HG33" s="187"/>
      <c r="HH33" s="188"/>
      <c r="HI33" s="193">
        <v>82</v>
      </c>
      <c r="HJ33" s="194"/>
      <c r="HK33" s="194"/>
      <c r="HL33" s="194"/>
      <c r="HM33" s="194"/>
      <c r="HN33" s="195"/>
      <c r="HO33" s="30"/>
      <c r="HP33" s="31"/>
      <c r="HQ33" s="31"/>
      <c r="HR33" s="31"/>
      <c r="HS33" s="31"/>
      <c r="HT33" s="32"/>
      <c r="HU33" s="208">
        <f t="shared" si="2"/>
        <v>18.327000000000002</v>
      </c>
      <c r="HV33" s="209"/>
      <c r="HW33" s="209"/>
      <c r="HX33" s="209"/>
      <c r="HY33" s="209"/>
      <c r="HZ33" s="209"/>
      <c r="IA33" s="209"/>
      <c r="IB33" s="209"/>
      <c r="IC33" s="209"/>
      <c r="ID33" s="209"/>
      <c r="IE33" s="210"/>
      <c r="IF33" s="2">
        <f t="shared" si="3"/>
        <v>18.327000000000002</v>
      </c>
    </row>
    <row r="34" spans="1:240" s="2" customFormat="1" ht="16.5" customHeight="1" x14ac:dyDescent="0.25">
      <c r="A34" s="177" t="s">
        <v>70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180"/>
      <c r="AL34" s="181"/>
      <c r="AM34" s="181"/>
      <c r="AN34" s="181"/>
      <c r="AO34" s="181"/>
      <c r="AP34" s="182"/>
      <c r="AQ34" s="180"/>
      <c r="AR34" s="181"/>
      <c r="AS34" s="181"/>
      <c r="AT34" s="181"/>
      <c r="AU34" s="181"/>
      <c r="AV34" s="182"/>
      <c r="AW34" s="180"/>
      <c r="AX34" s="181"/>
      <c r="AY34" s="181"/>
      <c r="AZ34" s="181"/>
      <c r="BA34" s="181"/>
      <c r="BB34" s="182"/>
      <c r="BC34" s="180"/>
      <c r="BD34" s="181"/>
      <c r="BE34" s="181"/>
      <c r="BF34" s="181"/>
      <c r="BG34" s="181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>
        <v>0.05</v>
      </c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>
        <v>0.14000000000000001</v>
      </c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99">
        <f t="shared" ref="GK34" si="5">AK34+AQ34+AW34+BC34+BI34+BO34+BU34+CA34+CG34+CM34+CS34+CY34+DE34+DK34+DQ34+DW34+EC34+EI34+EO34+EU34+FA34+FG34+FM34+FS34+FY34+GE34</f>
        <v>0.19</v>
      </c>
      <c r="GL34" s="200"/>
      <c r="GM34" s="200"/>
      <c r="GN34" s="200"/>
      <c r="GO34" s="200"/>
      <c r="GP34" s="201"/>
      <c r="GQ34" s="183">
        <v>32</v>
      </c>
      <c r="GR34" s="184"/>
      <c r="GS34" s="184"/>
      <c r="GT34" s="184"/>
      <c r="GU34" s="184"/>
      <c r="GV34" s="185"/>
      <c r="GW34" s="196">
        <f t="shared" si="1"/>
        <v>6.08</v>
      </c>
      <c r="GX34" s="197"/>
      <c r="GY34" s="197"/>
      <c r="GZ34" s="197"/>
      <c r="HA34" s="197"/>
      <c r="HB34" s="198"/>
      <c r="HC34" s="186">
        <f t="shared" si="4"/>
        <v>15.58</v>
      </c>
      <c r="HD34" s="187"/>
      <c r="HE34" s="187"/>
      <c r="HF34" s="187"/>
      <c r="HG34" s="187"/>
      <c r="HH34" s="188"/>
      <c r="HI34" s="193">
        <v>82</v>
      </c>
      <c r="HJ34" s="194"/>
      <c r="HK34" s="194"/>
      <c r="HL34" s="194"/>
      <c r="HM34" s="194"/>
      <c r="HN34" s="195"/>
      <c r="HO34" s="30"/>
      <c r="HP34" s="31"/>
      <c r="HQ34" s="31"/>
      <c r="HR34" s="31"/>
      <c r="HS34" s="31"/>
      <c r="HT34" s="32"/>
      <c r="HU34" s="208">
        <f t="shared" si="2"/>
        <v>498.56</v>
      </c>
      <c r="HV34" s="209"/>
      <c r="HW34" s="209"/>
      <c r="HX34" s="209"/>
      <c r="HY34" s="209"/>
      <c r="HZ34" s="209"/>
      <c r="IA34" s="209"/>
      <c r="IB34" s="209"/>
      <c r="IC34" s="209"/>
      <c r="ID34" s="209"/>
      <c r="IE34" s="210"/>
      <c r="IF34" s="2">
        <f t="shared" si="3"/>
        <v>498.56</v>
      </c>
    </row>
    <row r="35" spans="1:240" s="2" customFormat="1" ht="16.5" customHeight="1" x14ac:dyDescent="0.25">
      <c r="A35" s="177" t="s">
        <v>71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180"/>
      <c r="AL35" s="181"/>
      <c r="AM35" s="181"/>
      <c r="AN35" s="181"/>
      <c r="AO35" s="181"/>
      <c r="AP35" s="182"/>
      <c r="AQ35" s="180"/>
      <c r="AR35" s="181"/>
      <c r="AS35" s="181"/>
      <c r="AT35" s="181"/>
      <c r="AU35" s="181"/>
      <c r="AV35" s="182"/>
      <c r="AW35" s="180"/>
      <c r="AX35" s="181"/>
      <c r="AY35" s="181"/>
      <c r="AZ35" s="181"/>
      <c r="BA35" s="181"/>
      <c r="BB35" s="182"/>
      <c r="BC35" s="180"/>
      <c r="BD35" s="181"/>
      <c r="BE35" s="181"/>
      <c r="BF35" s="181"/>
      <c r="BG35" s="181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0.03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99">
        <f t="shared" si="0"/>
        <v>0.03</v>
      </c>
      <c r="GL35" s="200"/>
      <c r="GM35" s="200"/>
      <c r="GN35" s="200"/>
      <c r="GO35" s="200"/>
      <c r="GP35" s="201"/>
      <c r="GQ35" s="183">
        <v>65</v>
      </c>
      <c r="GR35" s="184"/>
      <c r="GS35" s="184"/>
      <c r="GT35" s="184"/>
      <c r="GU35" s="184"/>
      <c r="GV35" s="185"/>
      <c r="GW35" s="196">
        <f t="shared" si="1"/>
        <v>1.95</v>
      </c>
      <c r="GX35" s="197"/>
      <c r="GY35" s="197"/>
      <c r="GZ35" s="197"/>
      <c r="HA35" s="197"/>
      <c r="HB35" s="198"/>
      <c r="HC35" s="186">
        <f t="shared" si="4"/>
        <v>2.46</v>
      </c>
      <c r="HD35" s="187"/>
      <c r="HE35" s="187"/>
      <c r="HF35" s="187"/>
      <c r="HG35" s="187"/>
      <c r="HH35" s="188"/>
      <c r="HI35" s="193">
        <v>82</v>
      </c>
      <c r="HJ35" s="194"/>
      <c r="HK35" s="194"/>
      <c r="HL35" s="194"/>
      <c r="HM35" s="194"/>
      <c r="HN35" s="195"/>
      <c r="HO35" s="30"/>
      <c r="HP35" s="31"/>
      <c r="HQ35" s="31"/>
      <c r="HR35" s="31"/>
      <c r="HS35" s="31"/>
      <c r="HT35" s="32"/>
      <c r="HU35" s="208">
        <f t="shared" si="2"/>
        <v>159.9</v>
      </c>
      <c r="HV35" s="209"/>
      <c r="HW35" s="209"/>
      <c r="HX35" s="209"/>
      <c r="HY35" s="209"/>
      <c r="HZ35" s="209"/>
      <c r="IA35" s="209"/>
      <c r="IB35" s="209"/>
      <c r="IC35" s="209"/>
      <c r="ID35" s="209"/>
      <c r="IE35" s="210"/>
      <c r="IF35" s="2">
        <f t="shared" si="3"/>
        <v>159.9</v>
      </c>
    </row>
    <row r="36" spans="1:240" s="2" customFormat="1" ht="16.5" customHeight="1" x14ac:dyDescent="0.25">
      <c r="A36" s="177" t="s">
        <v>72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180"/>
      <c r="AL36" s="181"/>
      <c r="AM36" s="181"/>
      <c r="AN36" s="181"/>
      <c r="AO36" s="181"/>
      <c r="AP36" s="182"/>
      <c r="AQ36" s="180"/>
      <c r="AR36" s="181"/>
      <c r="AS36" s="181"/>
      <c r="AT36" s="181"/>
      <c r="AU36" s="181"/>
      <c r="AV36" s="182"/>
      <c r="AW36" s="180"/>
      <c r="AX36" s="181"/>
      <c r="AY36" s="181"/>
      <c r="AZ36" s="181"/>
      <c r="BA36" s="181"/>
      <c r="BB36" s="182"/>
      <c r="BC36" s="180"/>
      <c r="BD36" s="181"/>
      <c r="BE36" s="181"/>
      <c r="BF36" s="181"/>
      <c r="BG36" s="181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6.0000000000000001E-3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99">
        <f t="shared" si="0"/>
        <v>6.0000000000000001E-3</v>
      </c>
      <c r="GL36" s="200"/>
      <c r="GM36" s="200"/>
      <c r="GN36" s="200"/>
      <c r="GO36" s="200"/>
      <c r="GP36" s="201"/>
      <c r="GQ36" s="183">
        <v>38</v>
      </c>
      <c r="GR36" s="184"/>
      <c r="GS36" s="184"/>
      <c r="GT36" s="184"/>
      <c r="GU36" s="184"/>
      <c r="GV36" s="185"/>
      <c r="GW36" s="196">
        <f t="shared" si="1"/>
        <v>0.22800000000000001</v>
      </c>
      <c r="GX36" s="197"/>
      <c r="GY36" s="197"/>
      <c r="GZ36" s="197"/>
      <c r="HA36" s="197"/>
      <c r="HB36" s="198"/>
      <c r="HC36" s="186">
        <f t="shared" si="4"/>
        <v>0.49199999999999999</v>
      </c>
      <c r="HD36" s="187"/>
      <c r="HE36" s="187"/>
      <c r="HF36" s="187"/>
      <c r="HG36" s="187"/>
      <c r="HH36" s="188"/>
      <c r="HI36" s="193">
        <v>82</v>
      </c>
      <c r="HJ36" s="194"/>
      <c r="HK36" s="194"/>
      <c r="HL36" s="194"/>
      <c r="HM36" s="194"/>
      <c r="HN36" s="195"/>
      <c r="HO36" s="30"/>
      <c r="HP36" s="31"/>
      <c r="HQ36" s="31"/>
      <c r="HR36" s="31"/>
      <c r="HS36" s="31"/>
      <c r="HT36" s="32"/>
      <c r="HU36" s="190">
        <f t="shared" si="2"/>
        <v>18.695999999999998</v>
      </c>
      <c r="HV36" s="191"/>
      <c r="HW36" s="191"/>
      <c r="HX36" s="191"/>
      <c r="HY36" s="191"/>
      <c r="HZ36" s="191"/>
      <c r="IA36" s="191"/>
      <c r="IB36" s="191"/>
      <c r="IC36" s="191"/>
      <c r="ID36" s="191"/>
      <c r="IE36" s="192"/>
      <c r="IF36" s="2">
        <f t="shared" si="3"/>
        <v>18.695999999999998</v>
      </c>
    </row>
    <row r="37" spans="1:240" s="2" customFormat="1" ht="16.5" customHeight="1" x14ac:dyDescent="0.25">
      <c r="A37" s="177" t="s">
        <v>73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180"/>
      <c r="AL37" s="181"/>
      <c r="AM37" s="181"/>
      <c r="AN37" s="181"/>
      <c r="AO37" s="181"/>
      <c r="AP37" s="182"/>
      <c r="AQ37" s="180"/>
      <c r="AR37" s="181"/>
      <c r="AS37" s="181"/>
      <c r="AT37" s="181"/>
      <c r="AU37" s="181"/>
      <c r="AV37" s="182"/>
      <c r="AW37" s="180"/>
      <c r="AX37" s="181"/>
      <c r="AY37" s="181"/>
      <c r="AZ37" s="181"/>
      <c r="BA37" s="181"/>
      <c r="BB37" s="182"/>
      <c r="BC37" s="180"/>
      <c r="BD37" s="181"/>
      <c r="BE37" s="181"/>
      <c r="BF37" s="181"/>
      <c r="BG37" s="181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5.0000000000000001E-3</v>
      </c>
      <c r="CH37" s="181"/>
      <c r="CI37" s="181"/>
      <c r="CJ37" s="181"/>
      <c r="CK37" s="181"/>
      <c r="CL37" s="182"/>
      <c r="CM37" s="180">
        <v>4.0000000000000001E-3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99">
        <f t="shared" si="0"/>
        <v>1.1000000000000001E-2</v>
      </c>
      <c r="GL37" s="200"/>
      <c r="GM37" s="200"/>
      <c r="GN37" s="200"/>
      <c r="GO37" s="200"/>
      <c r="GP37" s="201"/>
      <c r="GQ37" s="183">
        <v>32</v>
      </c>
      <c r="GR37" s="184"/>
      <c r="GS37" s="184"/>
      <c r="GT37" s="184"/>
      <c r="GU37" s="184"/>
      <c r="GV37" s="185"/>
      <c r="GW37" s="196">
        <f t="shared" si="1"/>
        <v>0.35200000000000004</v>
      </c>
      <c r="GX37" s="197"/>
      <c r="GY37" s="197"/>
      <c r="GZ37" s="197"/>
      <c r="HA37" s="197"/>
      <c r="HB37" s="198"/>
      <c r="HC37" s="186">
        <f t="shared" si="4"/>
        <v>0.90200000000000014</v>
      </c>
      <c r="HD37" s="187"/>
      <c r="HE37" s="187"/>
      <c r="HF37" s="187"/>
      <c r="HG37" s="187"/>
      <c r="HH37" s="188"/>
      <c r="HI37" s="193">
        <v>82</v>
      </c>
      <c r="HJ37" s="194"/>
      <c r="HK37" s="194"/>
      <c r="HL37" s="194"/>
      <c r="HM37" s="194"/>
      <c r="HN37" s="195"/>
      <c r="HO37" s="30"/>
      <c r="HP37" s="31"/>
      <c r="HQ37" s="31"/>
      <c r="HR37" s="31"/>
      <c r="HS37" s="31"/>
      <c r="HT37" s="32"/>
      <c r="HU37" s="190">
        <f t="shared" si="2"/>
        <v>28.864000000000004</v>
      </c>
      <c r="HV37" s="191"/>
      <c r="HW37" s="191"/>
      <c r="HX37" s="191"/>
      <c r="HY37" s="191"/>
      <c r="HZ37" s="191"/>
      <c r="IA37" s="191"/>
      <c r="IB37" s="191"/>
      <c r="IC37" s="191"/>
      <c r="ID37" s="191"/>
      <c r="IE37" s="192"/>
      <c r="IF37" s="2">
        <f t="shared" si="3"/>
        <v>28.864000000000004</v>
      </c>
    </row>
    <row r="38" spans="1:240" s="2" customFormat="1" ht="16.5" customHeight="1" x14ac:dyDescent="0.25">
      <c r="A38" s="177" t="s">
        <v>74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180"/>
      <c r="AL38" s="181"/>
      <c r="AM38" s="181"/>
      <c r="AN38" s="181"/>
      <c r="AO38" s="181"/>
      <c r="AP38" s="182"/>
      <c r="AQ38" s="180"/>
      <c r="AR38" s="181"/>
      <c r="AS38" s="181"/>
      <c r="AT38" s="181"/>
      <c r="AU38" s="181"/>
      <c r="AV38" s="182"/>
      <c r="AW38" s="180"/>
      <c r="AX38" s="181"/>
      <c r="AY38" s="181"/>
      <c r="AZ38" s="181"/>
      <c r="BA38" s="181"/>
      <c r="BB38" s="182"/>
      <c r="BC38" s="180"/>
      <c r="BD38" s="181"/>
      <c r="BE38" s="181"/>
      <c r="BF38" s="181"/>
      <c r="BG38" s="181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>
        <v>2.0000000000000001E-4</v>
      </c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99">
        <f t="shared" si="0"/>
        <v>2.7000000000000001E-3</v>
      </c>
      <c r="GL38" s="200"/>
      <c r="GM38" s="200"/>
      <c r="GN38" s="200"/>
      <c r="GO38" s="200"/>
      <c r="GP38" s="201"/>
      <c r="GQ38" s="183">
        <v>145</v>
      </c>
      <c r="GR38" s="184"/>
      <c r="GS38" s="184"/>
      <c r="GT38" s="184"/>
      <c r="GU38" s="184"/>
      <c r="GV38" s="185"/>
      <c r="GW38" s="196">
        <f t="shared" si="1"/>
        <v>0.39150000000000001</v>
      </c>
      <c r="GX38" s="197"/>
      <c r="GY38" s="197"/>
      <c r="GZ38" s="197"/>
      <c r="HA38" s="197"/>
      <c r="HB38" s="198"/>
      <c r="HC38" s="186">
        <f t="shared" si="4"/>
        <v>0.22140000000000001</v>
      </c>
      <c r="HD38" s="187"/>
      <c r="HE38" s="187"/>
      <c r="HF38" s="187"/>
      <c r="HG38" s="187"/>
      <c r="HH38" s="188"/>
      <c r="HI38" s="193">
        <v>82</v>
      </c>
      <c r="HJ38" s="194"/>
      <c r="HK38" s="194"/>
      <c r="HL38" s="194"/>
      <c r="HM38" s="194"/>
      <c r="HN38" s="195"/>
      <c r="HO38" s="30"/>
      <c r="HP38" s="31"/>
      <c r="HQ38" s="31"/>
      <c r="HR38" s="31"/>
      <c r="HS38" s="31"/>
      <c r="HT38" s="32"/>
      <c r="HU38" s="190">
        <f t="shared" si="2"/>
        <v>32.103000000000002</v>
      </c>
      <c r="HV38" s="191"/>
      <c r="HW38" s="191"/>
      <c r="HX38" s="191"/>
      <c r="HY38" s="191"/>
      <c r="HZ38" s="191"/>
      <c r="IA38" s="191"/>
      <c r="IB38" s="191"/>
      <c r="IC38" s="191"/>
      <c r="ID38" s="191"/>
      <c r="IE38" s="192"/>
      <c r="IF38" s="2">
        <f t="shared" si="3"/>
        <v>32.103000000000002</v>
      </c>
    </row>
    <row r="39" spans="1:240" s="2" customFormat="1" ht="16.5" customHeight="1" x14ac:dyDescent="0.25">
      <c r="A39" s="177" t="s">
        <v>75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180"/>
      <c r="AL39" s="181"/>
      <c r="AM39" s="181"/>
      <c r="AN39" s="181"/>
      <c r="AO39" s="181"/>
      <c r="AP39" s="182"/>
      <c r="AQ39" s="180"/>
      <c r="AR39" s="181"/>
      <c r="AS39" s="181"/>
      <c r="AT39" s="181"/>
      <c r="AU39" s="181"/>
      <c r="AV39" s="182"/>
      <c r="AW39" s="180"/>
      <c r="AX39" s="181"/>
      <c r="AY39" s="181"/>
      <c r="AZ39" s="181"/>
      <c r="BA39" s="181"/>
      <c r="BB39" s="182"/>
      <c r="BC39" s="180"/>
      <c r="BD39" s="181"/>
      <c r="BE39" s="181"/>
      <c r="BF39" s="181"/>
      <c r="BG39" s="181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0.01</v>
      </c>
      <c r="CH39" s="181"/>
      <c r="CI39" s="181"/>
      <c r="CJ39" s="181"/>
      <c r="CK39" s="181"/>
      <c r="CL39" s="182"/>
      <c r="CM39" s="180">
        <v>6.0000000000000001E-3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99">
        <f t="shared" si="0"/>
        <v>1.6E-2</v>
      </c>
      <c r="GL39" s="200"/>
      <c r="GM39" s="200"/>
      <c r="GN39" s="200"/>
      <c r="GO39" s="200"/>
      <c r="GP39" s="201"/>
      <c r="GQ39" s="183">
        <v>45</v>
      </c>
      <c r="GR39" s="184"/>
      <c r="GS39" s="184"/>
      <c r="GT39" s="184"/>
      <c r="GU39" s="184"/>
      <c r="GV39" s="185"/>
      <c r="GW39" s="196">
        <f t="shared" si="1"/>
        <v>0.72</v>
      </c>
      <c r="GX39" s="197"/>
      <c r="GY39" s="197"/>
      <c r="GZ39" s="197"/>
      <c r="HA39" s="197"/>
      <c r="HB39" s="198"/>
      <c r="HC39" s="186">
        <f t="shared" si="4"/>
        <v>1.3120000000000001</v>
      </c>
      <c r="HD39" s="187"/>
      <c r="HE39" s="187"/>
      <c r="HF39" s="187"/>
      <c r="HG39" s="187"/>
      <c r="HH39" s="188"/>
      <c r="HI39" s="193">
        <v>82</v>
      </c>
      <c r="HJ39" s="194"/>
      <c r="HK39" s="194"/>
      <c r="HL39" s="194"/>
      <c r="HM39" s="194"/>
      <c r="HN39" s="195"/>
      <c r="HO39" s="30"/>
      <c r="HP39" s="31"/>
      <c r="HQ39" s="31"/>
      <c r="HR39" s="31"/>
      <c r="HS39" s="31"/>
      <c r="HT39" s="32"/>
      <c r="HU39" s="190">
        <f t="shared" si="2"/>
        <v>59.04</v>
      </c>
      <c r="HV39" s="191"/>
      <c r="HW39" s="191"/>
      <c r="HX39" s="191"/>
      <c r="HY39" s="191"/>
      <c r="HZ39" s="191"/>
      <c r="IA39" s="191"/>
      <c r="IB39" s="191"/>
      <c r="IC39" s="191"/>
      <c r="ID39" s="191"/>
      <c r="IE39" s="192"/>
      <c r="IF39" s="2">
        <f t="shared" si="3"/>
        <v>59.04</v>
      </c>
    </row>
    <row r="40" spans="1:240" s="2" customFormat="1" ht="16.5" customHeight="1" x14ac:dyDescent="0.25">
      <c r="A40" s="177" t="s">
        <v>76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180"/>
      <c r="AL40" s="181"/>
      <c r="AM40" s="181"/>
      <c r="AN40" s="181"/>
      <c r="AO40" s="181"/>
      <c r="AP40" s="182"/>
      <c r="AQ40" s="180"/>
      <c r="AR40" s="181"/>
      <c r="AS40" s="181"/>
      <c r="AT40" s="181"/>
      <c r="AU40" s="181"/>
      <c r="AV40" s="182"/>
      <c r="AW40" s="180"/>
      <c r="AX40" s="181"/>
      <c r="AY40" s="181"/>
      <c r="AZ40" s="181"/>
      <c r="BA40" s="181"/>
      <c r="BB40" s="182"/>
      <c r="BC40" s="180"/>
      <c r="BD40" s="181"/>
      <c r="BE40" s="181"/>
      <c r="BF40" s="181"/>
      <c r="BG40" s="181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>
        <v>3.2000000000000001E-2</v>
      </c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99">
        <f t="shared" si="0"/>
        <v>3.4000000000000002E-2</v>
      </c>
      <c r="GL40" s="200"/>
      <c r="GM40" s="200"/>
      <c r="GN40" s="200"/>
      <c r="GO40" s="200"/>
      <c r="GP40" s="201"/>
      <c r="GQ40" s="183">
        <v>32</v>
      </c>
      <c r="GR40" s="184"/>
      <c r="GS40" s="184"/>
      <c r="GT40" s="184"/>
      <c r="GU40" s="184"/>
      <c r="GV40" s="185"/>
      <c r="GW40" s="196">
        <f t="shared" si="1"/>
        <v>1.0880000000000001</v>
      </c>
      <c r="GX40" s="197"/>
      <c r="GY40" s="197"/>
      <c r="GZ40" s="197"/>
      <c r="HA40" s="197"/>
      <c r="HB40" s="198"/>
      <c r="HC40" s="186">
        <f t="shared" si="4"/>
        <v>2.7880000000000003</v>
      </c>
      <c r="HD40" s="187"/>
      <c r="HE40" s="187"/>
      <c r="HF40" s="187"/>
      <c r="HG40" s="187"/>
      <c r="HH40" s="188"/>
      <c r="HI40" s="193">
        <v>82</v>
      </c>
      <c r="HJ40" s="194"/>
      <c r="HK40" s="194"/>
      <c r="HL40" s="194"/>
      <c r="HM40" s="194"/>
      <c r="HN40" s="195"/>
      <c r="HO40" s="30"/>
      <c r="HP40" s="31"/>
      <c r="HQ40" s="31"/>
      <c r="HR40" s="31"/>
      <c r="HS40" s="31"/>
      <c r="HT40" s="32"/>
      <c r="HU40" s="190">
        <f t="shared" si="2"/>
        <v>89.216000000000008</v>
      </c>
      <c r="HV40" s="191"/>
      <c r="HW40" s="191"/>
      <c r="HX40" s="191"/>
      <c r="HY40" s="191"/>
      <c r="HZ40" s="191"/>
      <c r="IA40" s="191"/>
      <c r="IB40" s="191"/>
      <c r="IC40" s="191"/>
      <c r="ID40" s="191"/>
      <c r="IE40" s="192"/>
      <c r="IF40" s="2">
        <f t="shared" si="3"/>
        <v>89.216000000000008</v>
      </c>
    </row>
    <row r="41" spans="1:240" s="2" customFormat="1" ht="16.5" customHeight="1" x14ac:dyDescent="0.25">
      <c r="A41" s="177" t="s">
        <v>77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180"/>
      <c r="AL41" s="181"/>
      <c r="AM41" s="181"/>
      <c r="AN41" s="181"/>
      <c r="AO41" s="181"/>
      <c r="AP41" s="182"/>
      <c r="AQ41" s="180"/>
      <c r="AR41" s="181"/>
      <c r="AS41" s="181"/>
      <c r="AT41" s="181"/>
      <c r="AU41" s="181"/>
      <c r="AV41" s="182"/>
      <c r="AW41" s="180"/>
      <c r="AX41" s="181"/>
      <c r="AY41" s="181"/>
      <c r="AZ41" s="181"/>
      <c r="BA41" s="181"/>
      <c r="BB41" s="182"/>
      <c r="BC41" s="180"/>
      <c r="BD41" s="181"/>
      <c r="BE41" s="181"/>
      <c r="BF41" s="181"/>
      <c r="BG41" s="181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1.4E-2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/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99">
        <f t="shared" si="0"/>
        <v>1.4E-2</v>
      </c>
      <c r="GL41" s="200"/>
      <c r="GM41" s="200"/>
      <c r="GN41" s="200"/>
      <c r="GO41" s="200"/>
      <c r="GP41" s="201"/>
      <c r="GQ41" s="183"/>
      <c r="GR41" s="184"/>
      <c r="GS41" s="184"/>
      <c r="GT41" s="184"/>
      <c r="GU41" s="184"/>
      <c r="GV41" s="185"/>
      <c r="GW41" s="196">
        <f t="shared" si="1"/>
        <v>0</v>
      </c>
      <c r="GX41" s="197"/>
      <c r="GY41" s="197"/>
      <c r="GZ41" s="197"/>
      <c r="HA41" s="197"/>
      <c r="HB41" s="198"/>
      <c r="HC41" s="186">
        <f t="shared" si="4"/>
        <v>1.1480000000000001</v>
      </c>
      <c r="HD41" s="187"/>
      <c r="HE41" s="187"/>
      <c r="HF41" s="187"/>
      <c r="HG41" s="187"/>
      <c r="HH41" s="188"/>
      <c r="HI41" s="193">
        <v>82</v>
      </c>
      <c r="HJ41" s="194"/>
      <c r="HK41" s="194"/>
      <c r="HL41" s="194"/>
      <c r="HM41" s="194"/>
      <c r="HN41" s="195"/>
      <c r="HO41" s="30"/>
      <c r="HP41" s="31"/>
      <c r="HQ41" s="31"/>
      <c r="HR41" s="31"/>
      <c r="HS41" s="31"/>
      <c r="HT41" s="32"/>
      <c r="HU41" s="190">
        <f t="shared" si="2"/>
        <v>0</v>
      </c>
      <c r="HV41" s="191"/>
      <c r="HW41" s="191"/>
      <c r="HX41" s="191"/>
      <c r="HY41" s="191"/>
      <c r="HZ41" s="191"/>
      <c r="IA41" s="191"/>
      <c r="IB41" s="191"/>
      <c r="IC41" s="191"/>
      <c r="ID41" s="191"/>
      <c r="IE41" s="192"/>
      <c r="IF41" s="2">
        <f t="shared" si="3"/>
        <v>0</v>
      </c>
    </row>
    <row r="42" spans="1:240" s="2" customFormat="1" ht="16.5" customHeight="1" x14ac:dyDescent="0.25">
      <c r="A42" s="177" t="s">
        <v>69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180"/>
      <c r="AL42" s="181"/>
      <c r="AM42" s="181"/>
      <c r="AN42" s="181"/>
      <c r="AO42" s="181"/>
      <c r="AP42" s="182"/>
      <c r="AQ42" s="180"/>
      <c r="AR42" s="181"/>
      <c r="AS42" s="181"/>
      <c r="AT42" s="181"/>
      <c r="AU42" s="181"/>
      <c r="AV42" s="182"/>
      <c r="AW42" s="180">
        <v>2E-3</v>
      </c>
      <c r="AX42" s="181"/>
      <c r="AY42" s="181"/>
      <c r="AZ42" s="181"/>
      <c r="BA42" s="181"/>
      <c r="BB42" s="182"/>
      <c r="BC42" s="180"/>
      <c r="BD42" s="181"/>
      <c r="BE42" s="181"/>
      <c r="BF42" s="181"/>
      <c r="BG42" s="181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99">
        <f t="shared" si="0"/>
        <v>2E-3</v>
      </c>
      <c r="GL42" s="200"/>
      <c r="GM42" s="200"/>
      <c r="GN42" s="200"/>
      <c r="GO42" s="200"/>
      <c r="GP42" s="201"/>
      <c r="GQ42" s="183">
        <v>332</v>
      </c>
      <c r="GR42" s="184"/>
      <c r="GS42" s="184"/>
      <c r="GT42" s="184"/>
      <c r="GU42" s="184"/>
      <c r="GV42" s="185"/>
      <c r="GW42" s="196">
        <f t="shared" si="1"/>
        <v>0.66400000000000003</v>
      </c>
      <c r="GX42" s="197"/>
      <c r="GY42" s="197"/>
      <c r="GZ42" s="197"/>
      <c r="HA42" s="197"/>
      <c r="HB42" s="198"/>
      <c r="HC42" s="186">
        <f t="shared" si="4"/>
        <v>0.16400000000000001</v>
      </c>
      <c r="HD42" s="187"/>
      <c r="HE42" s="187"/>
      <c r="HF42" s="187"/>
      <c r="HG42" s="187"/>
      <c r="HH42" s="188"/>
      <c r="HI42" s="193">
        <v>82</v>
      </c>
      <c r="HJ42" s="194"/>
      <c r="HK42" s="194"/>
      <c r="HL42" s="194"/>
      <c r="HM42" s="194"/>
      <c r="HN42" s="195"/>
      <c r="HO42" s="30"/>
      <c r="HP42" s="31"/>
      <c r="HQ42" s="31"/>
      <c r="HR42" s="31"/>
      <c r="HS42" s="31"/>
      <c r="HT42" s="32"/>
      <c r="HU42" s="190">
        <f t="shared" si="2"/>
        <v>54.448</v>
      </c>
      <c r="HV42" s="191"/>
      <c r="HW42" s="191"/>
      <c r="HX42" s="191"/>
      <c r="HY42" s="191"/>
      <c r="HZ42" s="191"/>
      <c r="IA42" s="191"/>
      <c r="IB42" s="191"/>
      <c r="IC42" s="191"/>
      <c r="ID42" s="191"/>
      <c r="IE42" s="192"/>
      <c r="IF42" s="2">
        <f t="shared" si="3"/>
        <v>54.448</v>
      </c>
    </row>
    <row r="43" spans="1:240" s="2" customFormat="1" ht="16.5" customHeight="1" x14ac:dyDescent="0.25">
      <c r="A43" s="177" t="s">
        <v>78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180">
        <v>0.04</v>
      </c>
      <c r="AL43" s="181"/>
      <c r="AM43" s="181"/>
      <c r="AN43" s="181"/>
      <c r="AO43" s="181"/>
      <c r="AP43" s="182"/>
      <c r="AQ43" s="180"/>
      <c r="AR43" s="181"/>
      <c r="AS43" s="181"/>
      <c r="AT43" s="181"/>
      <c r="AU43" s="181"/>
      <c r="AV43" s="182"/>
      <c r="AW43" s="180"/>
      <c r="AX43" s="181"/>
      <c r="AY43" s="181"/>
      <c r="AZ43" s="181"/>
      <c r="BA43" s="181"/>
      <c r="BB43" s="182"/>
      <c r="BC43" s="180"/>
      <c r="BD43" s="181"/>
      <c r="BE43" s="181"/>
      <c r="BF43" s="181"/>
      <c r="BG43" s="181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99">
        <f t="shared" si="0"/>
        <v>0.04</v>
      </c>
      <c r="GL43" s="200"/>
      <c r="GM43" s="200"/>
      <c r="GN43" s="200"/>
      <c r="GO43" s="200"/>
      <c r="GP43" s="201"/>
      <c r="GQ43" s="183">
        <v>65</v>
      </c>
      <c r="GR43" s="184"/>
      <c r="GS43" s="184"/>
      <c r="GT43" s="184"/>
      <c r="GU43" s="184"/>
      <c r="GV43" s="185"/>
      <c r="GW43" s="196">
        <f t="shared" si="1"/>
        <v>2.6</v>
      </c>
      <c r="GX43" s="197"/>
      <c r="GY43" s="197"/>
      <c r="GZ43" s="197"/>
      <c r="HA43" s="197"/>
      <c r="HB43" s="198"/>
      <c r="HC43" s="186">
        <f t="shared" si="4"/>
        <v>3.2800000000000002</v>
      </c>
      <c r="HD43" s="187"/>
      <c r="HE43" s="187"/>
      <c r="HF43" s="187"/>
      <c r="HG43" s="187"/>
      <c r="HH43" s="188"/>
      <c r="HI43" s="193">
        <v>82</v>
      </c>
      <c r="HJ43" s="194"/>
      <c r="HK43" s="194"/>
      <c r="HL43" s="194"/>
      <c r="HM43" s="194"/>
      <c r="HN43" s="195"/>
      <c r="HO43" s="30"/>
      <c r="HP43" s="31"/>
      <c r="HQ43" s="31"/>
      <c r="HR43" s="31"/>
      <c r="HS43" s="31"/>
      <c r="HT43" s="32"/>
      <c r="HU43" s="190">
        <f t="shared" si="2"/>
        <v>213.20000000000002</v>
      </c>
      <c r="HV43" s="191"/>
      <c r="HW43" s="191"/>
      <c r="HX43" s="191"/>
      <c r="HY43" s="191"/>
      <c r="HZ43" s="191"/>
      <c r="IA43" s="191"/>
      <c r="IB43" s="191"/>
      <c r="IC43" s="191"/>
      <c r="ID43" s="191"/>
      <c r="IE43" s="192"/>
      <c r="IF43" s="2">
        <f t="shared" si="3"/>
        <v>213.20000000000002</v>
      </c>
    </row>
    <row r="44" spans="1:240" s="2" customFormat="1" ht="16.5" customHeight="1" x14ac:dyDescent="0.25">
      <c r="A44" s="177" t="s">
        <v>105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0.1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99">
        <f t="shared" si="0"/>
        <v>0.1</v>
      </c>
      <c r="GL44" s="200"/>
      <c r="GM44" s="200"/>
      <c r="GN44" s="200"/>
      <c r="GO44" s="200"/>
      <c r="GP44" s="201"/>
      <c r="GQ44" s="183">
        <v>198</v>
      </c>
      <c r="GR44" s="184"/>
      <c r="GS44" s="184"/>
      <c r="GT44" s="184"/>
      <c r="GU44" s="184"/>
      <c r="GV44" s="185"/>
      <c r="GW44" s="196">
        <f t="shared" si="1"/>
        <v>19.8</v>
      </c>
      <c r="GX44" s="197"/>
      <c r="GY44" s="197"/>
      <c r="GZ44" s="197"/>
      <c r="HA44" s="197"/>
      <c r="HB44" s="198"/>
      <c r="HC44" s="186">
        <f t="shared" si="4"/>
        <v>8.2000000000000011</v>
      </c>
      <c r="HD44" s="187"/>
      <c r="HE44" s="187"/>
      <c r="HF44" s="187"/>
      <c r="HG44" s="187"/>
      <c r="HH44" s="188"/>
      <c r="HI44" s="193">
        <v>82</v>
      </c>
      <c r="HJ44" s="194"/>
      <c r="HK44" s="194"/>
      <c r="HL44" s="194"/>
      <c r="HM44" s="194"/>
      <c r="HN44" s="195"/>
      <c r="HO44" s="30"/>
      <c r="HP44" s="31"/>
      <c r="HQ44" s="31"/>
      <c r="HR44" s="31"/>
      <c r="HS44" s="31"/>
      <c r="HT44" s="32"/>
      <c r="HU44" s="190">
        <f t="shared" si="2"/>
        <v>1623.6000000000001</v>
      </c>
      <c r="HV44" s="191"/>
      <c r="HW44" s="191"/>
      <c r="HX44" s="191"/>
      <c r="HY44" s="191"/>
      <c r="HZ44" s="191"/>
      <c r="IA44" s="191"/>
      <c r="IB44" s="191"/>
      <c r="IC44" s="191"/>
      <c r="ID44" s="191"/>
      <c r="IE44" s="192"/>
      <c r="IF44" s="2">
        <f t="shared" si="3"/>
        <v>1623.6000000000001</v>
      </c>
    </row>
    <row r="45" spans="1:240" s="2" customFormat="1" ht="16.5" customHeight="1" x14ac:dyDescent="0.25">
      <c r="A45" s="177" t="s">
        <v>79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4.0000000000000001E-3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8.0000000000000002E-3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>
        <v>8.0000000000000002E-3</v>
      </c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4.0000000000000001E-3</v>
      </c>
      <c r="EJ45" s="181"/>
      <c r="EK45" s="181"/>
      <c r="EL45" s="181"/>
      <c r="EM45" s="181"/>
      <c r="EN45" s="182"/>
      <c r="EO45" s="180"/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>
        <v>2E-3</v>
      </c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99">
        <f t="shared" si="0"/>
        <v>2.6000000000000002E-2</v>
      </c>
      <c r="GL45" s="200"/>
      <c r="GM45" s="200"/>
      <c r="GN45" s="200"/>
      <c r="GO45" s="200"/>
      <c r="GP45" s="201"/>
      <c r="GQ45" s="183">
        <v>87</v>
      </c>
      <c r="GR45" s="184"/>
      <c r="GS45" s="184"/>
      <c r="GT45" s="184"/>
      <c r="GU45" s="184"/>
      <c r="GV45" s="185"/>
      <c r="GW45" s="196">
        <f t="shared" si="1"/>
        <v>2.262</v>
      </c>
      <c r="GX45" s="197"/>
      <c r="GY45" s="197"/>
      <c r="GZ45" s="197"/>
      <c r="HA45" s="197"/>
      <c r="HB45" s="198"/>
      <c r="HC45" s="186">
        <f t="shared" si="4"/>
        <v>2.1320000000000001</v>
      </c>
      <c r="HD45" s="187"/>
      <c r="HE45" s="187"/>
      <c r="HF45" s="187"/>
      <c r="HG45" s="187"/>
      <c r="HH45" s="188"/>
      <c r="HI45" s="193">
        <v>82</v>
      </c>
      <c r="HJ45" s="194"/>
      <c r="HK45" s="194"/>
      <c r="HL45" s="194"/>
      <c r="HM45" s="194"/>
      <c r="HN45" s="195"/>
      <c r="HO45" s="30"/>
      <c r="HP45" s="31"/>
      <c r="HQ45" s="31"/>
      <c r="HR45" s="31"/>
      <c r="HS45" s="31"/>
      <c r="HT45" s="32"/>
      <c r="HU45" s="190">
        <f t="shared" si="2"/>
        <v>185.48400000000001</v>
      </c>
      <c r="HV45" s="191"/>
      <c r="HW45" s="191"/>
      <c r="HX45" s="191"/>
      <c r="HY45" s="191"/>
      <c r="HZ45" s="191"/>
      <c r="IA45" s="191"/>
      <c r="IB45" s="191"/>
      <c r="IC45" s="191"/>
      <c r="ID45" s="191"/>
      <c r="IE45" s="192"/>
      <c r="IF45" s="2">
        <f t="shared" si="3"/>
        <v>185.48400000000001</v>
      </c>
    </row>
    <row r="46" spans="1:240" s="2" customFormat="1" ht="16.5" customHeight="1" x14ac:dyDescent="0.25">
      <c r="A46" s="261" t="s">
        <v>80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3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/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99">
        <f t="shared" si="0"/>
        <v>0</v>
      </c>
      <c r="GL46" s="200"/>
      <c r="GM46" s="200"/>
      <c r="GN46" s="200"/>
      <c r="GO46" s="200"/>
      <c r="GP46" s="201"/>
      <c r="GQ46" s="183">
        <v>62</v>
      </c>
      <c r="GR46" s="184"/>
      <c r="GS46" s="184"/>
      <c r="GT46" s="184"/>
      <c r="GU46" s="184"/>
      <c r="GV46" s="185"/>
      <c r="GW46" s="196">
        <f t="shared" si="1"/>
        <v>0</v>
      </c>
      <c r="GX46" s="197"/>
      <c r="GY46" s="197"/>
      <c r="GZ46" s="197"/>
      <c r="HA46" s="197"/>
      <c r="HB46" s="198"/>
      <c r="HC46" s="186">
        <f t="shared" si="4"/>
        <v>0</v>
      </c>
      <c r="HD46" s="187"/>
      <c r="HE46" s="187"/>
      <c r="HF46" s="187"/>
      <c r="HG46" s="187"/>
      <c r="HH46" s="188"/>
      <c r="HI46" s="193">
        <v>82</v>
      </c>
      <c r="HJ46" s="194"/>
      <c r="HK46" s="194"/>
      <c r="HL46" s="194"/>
      <c r="HM46" s="194"/>
      <c r="HN46" s="195"/>
      <c r="HO46" s="30"/>
      <c r="HP46" s="31"/>
      <c r="HQ46" s="31"/>
      <c r="HR46" s="31"/>
      <c r="HS46" s="31"/>
      <c r="HT46" s="32"/>
      <c r="HU46" s="190">
        <f t="shared" si="2"/>
        <v>0</v>
      </c>
      <c r="HV46" s="191"/>
      <c r="HW46" s="191"/>
      <c r="HX46" s="191"/>
      <c r="HY46" s="191"/>
      <c r="HZ46" s="191"/>
      <c r="IA46" s="191"/>
      <c r="IB46" s="191"/>
      <c r="IC46" s="191"/>
      <c r="ID46" s="191"/>
      <c r="IE46" s="192"/>
      <c r="IF46" s="2">
        <f t="shared" si="3"/>
        <v>0</v>
      </c>
    </row>
    <row r="47" spans="1:240" s="2" customFormat="1" ht="16.5" customHeight="1" x14ac:dyDescent="0.25">
      <c r="A47" s="177" t="s">
        <v>81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/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>
        <v>5.0000000000000001E-3</v>
      </c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99">
        <f t="shared" si="0"/>
        <v>5.0000000000000001E-3</v>
      </c>
      <c r="GL47" s="200"/>
      <c r="GM47" s="200"/>
      <c r="GN47" s="200"/>
      <c r="GO47" s="200"/>
      <c r="GP47" s="201"/>
      <c r="GQ47" s="183">
        <v>21</v>
      </c>
      <c r="GR47" s="184"/>
      <c r="GS47" s="184"/>
      <c r="GT47" s="184"/>
      <c r="GU47" s="184"/>
      <c r="GV47" s="185"/>
      <c r="GW47" s="196">
        <f t="shared" si="1"/>
        <v>0.105</v>
      </c>
      <c r="GX47" s="197"/>
      <c r="GY47" s="197"/>
      <c r="GZ47" s="197"/>
      <c r="HA47" s="197"/>
      <c r="HB47" s="198"/>
      <c r="HC47" s="186">
        <f t="shared" si="4"/>
        <v>0.41000000000000003</v>
      </c>
      <c r="HD47" s="187"/>
      <c r="HE47" s="187"/>
      <c r="HF47" s="187"/>
      <c r="HG47" s="187"/>
      <c r="HH47" s="188"/>
      <c r="HI47" s="193">
        <v>82</v>
      </c>
      <c r="HJ47" s="194"/>
      <c r="HK47" s="194"/>
      <c r="HL47" s="194"/>
      <c r="HM47" s="194"/>
      <c r="HN47" s="195"/>
      <c r="HO47" s="30"/>
      <c r="HP47" s="31"/>
      <c r="HQ47" s="31"/>
      <c r="HR47" s="31"/>
      <c r="HS47" s="31"/>
      <c r="HT47" s="32"/>
      <c r="HU47" s="190">
        <f t="shared" si="2"/>
        <v>8.6100000000000012</v>
      </c>
      <c r="HV47" s="191"/>
      <c r="HW47" s="191"/>
      <c r="HX47" s="191"/>
      <c r="HY47" s="191"/>
      <c r="HZ47" s="191"/>
      <c r="IA47" s="191"/>
      <c r="IB47" s="191"/>
      <c r="IC47" s="191"/>
      <c r="ID47" s="191"/>
      <c r="IE47" s="192"/>
      <c r="IF47" s="2">
        <f t="shared" si="3"/>
        <v>8.6100000000000012</v>
      </c>
    </row>
    <row r="48" spans="1:240" s="2" customFormat="1" ht="16.5" customHeight="1" x14ac:dyDescent="0.25">
      <c r="A48" s="177" t="s">
        <v>82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>
        <v>5.0000000000000001E-3</v>
      </c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/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99">
        <f t="shared" si="0"/>
        <v>5.0000000000000001E-3</v>
      </c>
      <c r="GL48" s="200"/>
      <c r="GM48" s="200"/>
      <c r="GN48" s="200"/>
      <c r="GO48" s="200"/>
      <c r="GP48" s="201"/>
      <c r="GQ48" s="183">
        <v>155</v>
      </c>
      <c r="GR48" s="184"/>
      <c r="GS48" s="184"/>
      <c r="GT48" s="184"/>
      <c r="GU48" s="184"/>
      <c r="GV48" s="185"/>
      <c r="GW48" s="196">
        <f t="shared" si="1"/>
        <v>0.77500000000000002</v>
      </c>
      <c r="GX48" s="197"/>
      <c r="GY48" s="197"/>
      <c r="GZ48" s="197"/>
      <c r="HA48" s="197"/>
      <c r="HB48" s="198"/>
      <c r="HC48" s="186">
        <f t="shared" si="4"/>
        <v>0.41000000000000003</v>
      </c>
      <c r="HD48" s="187"/>
      <c r="HE48" s="187"/>
      <c r="HF48" s="187"/>
      <c r="HG48" s="187"/>
      <c r="HH48" s="188"/>
      <c r="HI48" s="193">
        <v>82</v>
      </c>
      <c r="HJ48" s="194"/>
      <c r="HK48" s="194"/>
      <c r="HL48" s="194"/>
      <c r="HM48" s="194"/>
      <c r="HN48" s="195"/>
      <c r="HO48" s="30"/>
      <c r="HP48" s="31"/>
      <c r="HQ48" s="31"/>
      <c r="HR48" s="31"/>
      <c r="HS48" s="31"/>
      <c r="HT48" s="32"/>
      <c r="HU48" s="190">
        <f t="shared" si="2"/>
        <v>63.550000000000004</v>
      </c>
      <c r="HV48" s="191"/>
      <c r="HW48" s="191"/>
      <c r="HX48" s="191"/>
      <c r="HY48" s="191"/>
      <c r="HZ48" s="191"/>
      <c r="IA48" s="191"/>
      <c r="IB48" s="191"/>
      <c r="IC48" s="191"/>
      <c r="ID48" s="191"/>
      <c r="IE48" s="192"/>
      <c r="IF48" s="2">
        <f t="shared" si="3"/>
        <v>63.550000000000004</v>
      </c>
    </row>
    <row r="49" spans="1:240" s="2" customFormat="1" ht="16.5" customHeight="1" x14ac:dyDescent="0.25">
      <c r="A49" s="177" t="s">
        <v>83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/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/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>
        <v>2E-3</v>
      </c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/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/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99">
        <f t="shared" si="0"/>
        <v>2E-3</v>
      </c>
      <c r="GL49" s="200"/>
      <c r="GM49" s="200"/>
      <c r="GN49" s="200"/>
      <c r="GO49" s="200"/>
      <c r="GP49" s="201"/>
      <c r="GQ49" s="183">
        <v>128</v>
      </c>
      <c r="GR49" s="184"/>
      <c r="GS49" s="184"/>
      <c r="GT49" s="184"/>
      <c r="GU49" s="184"/>
      <c r="GV49" s="185"/>
      <c r="GW49" s="196">
        <f t="shared" si="1"/>
        <v>0.25600000000000001</v>
      </c>
      <c r="GX49" s="197"/>
      <c r="GY49" s="197"/>
      <c r="GZ49" s="197"/>
      <c r="HA49" s="197"/>
      <c r="HB49" s="198"/>
      <c r="HC49" s="186">
        <f t="shared" si="4"/>
        <v>0.16400000000000001</v>
      </c>
      <c r="HD49" s="187"/>
      <c r="HE49" s="187"/>
      <c r="HF49" s="187"/>
      <c r="HG49" s="187"/>
      <c r="HH49" s="188"/>
      <c r="HI49" s="193">
        <v>82</v>
      </c>
      <c r="HJ49" s="194"/>
      <c r="HK49" s="194"/>
      <c r="HL49" s="194"/>
      <c r="HM49" s="194"/>
      <c r="HN49" s="195"/>
      <c r="HO49" s="30"/>
      <c r="HP49" s="31"/>
      <c r="HQ49" s="31"/>
      <c r="HR49" s="31"/>
      <c r="HS49" s="31"/>
      <c r="HT49" s="32"/>
      <c r="HU49" s="190">
        <f t="shared" si="2"/>
        <v>20.992000000000001</v>
      </c>
      <c r="HV49" s="191"/>
      <c r="HW49" s="191"/>
      <c r="HX49" s="191"/>
      <c r="HY49" s="191"/>
      <c r="HZ49" s="191"/>
      <c r="IA49" s="191"/>
      <c r="IB49" s="191"/>
      <c r="IC49" s="191"/>
      <c r="ID49" s="191"/>
      <c r="IE49" s="192"/>
      <c r="IF49" s="2">
        <f t="shared" si="3"/>
        <v>20.992000000000001</v>
      </c>
    </row>
    <row r="50" spans="1:240" s="2" customFormat="1" ht="16.5" customHeight="1" x14ac:dyDescent="0.25">
      <c r="A50" s="177" t="s">
        <v>84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>
        <v>0.04</v>
      </c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>
        <v>1.4999999999999999E-2</v>
      </c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>
        <v>0.03</v>
      </c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>
        <v>0.03</v>
      </c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99">
        <f t="shared" si="0"/>
        <v>0.11499999999999999</v>
      </c>
      <c r="GL50" s="200"/>
      <c r="GM50" s="200"/>
      <c r="GN50" s="200"/>
      <c r="GO50" s="200"/>
      <c r="GP50" s="201"/>
      <c r="GQ50" s="183">
        <v>58</v>
      </c>
      <c r="GR50" s="184"/>
      <c r="GS50" s="184"/>
      <c r="GT50" s="184"/>
      <c r="GU50" s="184"/>
      <c r="GV50" s="185"/>
      <c r="GW50" s="196">
        <f t="shared" si="1"/>
        <v>6.67</v>
      </c>
      <c r="GX50" s="197"/>
      <c r="GY50" s="197"/>
      <c r="GZ50" s="197"/>
      <c r="HA50" s="197"/>
      <c r="HB50" s="198"/>
      <c r="HC50" s="186">
        <f t="shared" si="4"/>
        <v>9.43</v>
      </c>
      <c r="HD50" s="187"/>
      <c r="HE50" s="187"/>
      <c r="HF50" s="187"/>
      <c r="HG50" s="187"/>
      <c r="HH50" s="188"/>
      <c r="HI50" s="193">
        <v>82</v>
      </c>
      <c r="HJ50" s="194"/>
      <c r="HK50" s="194"/>
      <c r="HL50" s="194"/>
      <c r="HM50" s="194"/>
      <c r="HN50" s="195"/>
      <c r="HO50" s="30"/>
      <c r="HP50" s="31"/>
      <c r="HQ50" s="31"/>
      <c r="HR50" s="31"/>
      <c r="HS50" s="31"/>
      <c r="HT50" s="32"/>
      <c r="HU50" s="190">
        <f t="shared" si="2"/>
        <v>546.93999999999994</v>
      </c>
      <c r="HV50" s="191"/>
      <c r="HW50" s="191"/>
      <c r="HX50" s="191"/>
      <c r="HY50" s="191"/>
      <c r="HZ50" s="191"/>
      <c r="IA50" s="191"/>
      <c r="IB50" s="191"/>
      <c r="IC50" s="191"/>
      <c r="ID50" s="191"/>
      <c r="IE50" s="192"/>
      <c r="IF50" s="2">
        <f t="shared" si="3"/>
        <v>546.93999999999994</v>
      </c>
    </row>
    <row r="51" spans="1:240" s="2" customFormat="1" ht="16.5" customHeight="1" x14ac:dyDescent="0.25">
      <c r="A51" s="177" t="s">
        <v>85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99">
        <f t="shared" si="0"/>
        <v>0</v>
      </c>
      <c r="GL51" s="200"/>
      <c r="GM51" s="200"/>
      <c r="GN51" s="200"/>
      <c r="GO51" s="200"/>
      <c r="GP51" s="201"/>
      <c r="GQ51" s="183">
        <v>292</v>
      </c>
      <c r="GR51" s="184"/>
      <c r="GS51" s="184"/>
      <c r="GT51" s="184"/>
      <c r="GU51" s="184"/>
      <c r="GV51" s="185"/>
      <c r="GW51" s="196">
        <f t="shared" si="1"/>
        <v>0</v>
      </c>
      <c r="GX51" s="197"/>
      <c r="GY51" s="197"/>
      <c r="GZ51" s="197"/>
      <c r="HA51" s="197"/>
      <c r="HB51" s="198"/>
      <c r="HC51" s="186">
        <f t="shared" si="4"/>
        <v>0</v>
      </c>
      <c r="HD51" s="187"/>
      <c r="HE51" s="187"/>
      <c r="HF51" s="187"/>
      <c r="HG51" s="187"/>
      <c r="HH51" s="188"/>
      <c r="HI51" s="193">
        <v>82</v>
      </c>
      <c r="HJ51" s="194"/>
      <c r="HK51" s="194"/>
      <c r="HL51" s="194"/>
      <c r="HM51" s="194"/>
      <c r="HN51" s="195"/>
      <c r="HO51" s="30"/>
      <c r="HP51" s="31"/>
      <c r="HQ51" s="31"/>
      <c r="HR51" s="31"/>
      <c r="HS51" s="31"/>
      <c r="HT51" s="32"/>
      <c r="HU51" s="190">
        <f t="shared" si="2"/>
        <v>0</v>
      </c>
      <c r="HV51" s="191"/>
      <c r="HW51" s="191"/>
      <c r="HX51" s="191"/>
      <c r="HY51" s="191"/>
      <c r="HZ51" s="191"/>
      <c r="IA51" s="191"/>
      <c r="IB51" s="191"/>
      <c r="IC51" s="191"/>
      <c r="ID51" s="191"/>
      <c r="IE51" s="192"/>
      <c r="IF51" s="2">
        <f t="shared" si="3"/>
        <v>0</v>
      </c>
    </row>
    <row r="52" spans="1:240" s="2" customFormat="1" ht="16.5" customHeight="1" x14ac:dyDescent="0.25">
      <c r="A52" s="177" t="s">
        <v>100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/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>
        <v>1.4999999999999999E-2</v>
      </c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99">
        <f t="shared" si="0"/>
        <v>1.4999999999999999E-2</v>
      </c>
      <c r="GL52" s="200"/>
      <c r="GM52" s="200"/>
      <c r="GN52" s="200"/>
      <c r="GO52" s="200"/>
      <c r="GP52" s="201"/>
      <c r="GQ52" s="183">
        <v>154</v>
      </c>
      <c r="GR52" s="184"/>
      <c r="GS52" s="184"/>
      <c r="GT52" s="184"/>
      <c r="GU52" s="184"/>
      <c r="GV52" s="185"/>
      <c r="GW52" s="196">
        <f t="shared" si="1"/>
        <v>2.31</v>
      </c>
      <c r="GX52" s="197"/>
      <c r="GY52" s="197"/>
      <c r="GZ52" s="197"/>
      <c r="HA52" s="197"/>
      <c r="HB52" s="198"/>
      <c r="HC52" s="186">
        <f t="shared" si="4"/>
        <v>1.23</v>
      </c>
      <c r="HD52" s="187"/>
      <c r="HE52" s="187"/>
      <c r="HF52" s="187"/>
      <c r="HG52" s="187"/>
      <c r="HH52" s="188"/>
      <c r="HI52" s="193">
        <v>82</v>
      </c>
      <c r="HJ52" s="194"/>
      <c r="HK52" s="194"/>
      <c r="HL52" s="194"/>
      <c r="HM52" s="194"/>
      <c r="HN52" s="195"/>
      <c r="HO52" s="30"/>
      <c r="HP52" s="31"/>
      <c r="HQ52" s="31"/>
      <c r="HR52" s="31"/>
      <c r="HS52" s="31"/>
      <c r="HT52" s="32"/>
      <c r="HU52" s="190">
        <f t="shared" si="2"/>
        <v>189.42</v>
      </c>
      <c r="HV52" s="191"/>
      <c r="HW52" s="191"/>
      <c r="HX52" s="191"/>
      <c r="HY52" s="191"/>
      <c r="HZ52" s="191"/>
      <c r="IA52" s="191"/>
      <c r="IB52" s="191"/>
      <c r="IC52" s="191"/>
      <c r="ID52" s="191"/>
      <c r="IE52" s="192"/>
      <c r="IF52" s="2">
        <f t="shared" si="3"/>
        <v>189.42</v>
      </c>
    </row>
    <row r="53" spans="1:240" s="2" customFormat="1" ht="16.5" customHeight="1" x14ac:dyDescent="0.25">
      <c r="A53" s="177" t="s">
        <v>86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/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>
        <v>0.03</v>
      </c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99">
        <f t="shared" si="0"/>
        <v>0.03</v>
      </c>
      <c r="GL53" s="200"/>
      <c r="GM53" s="200"/>
      <c r="GN53" s="200"/>
      <c r="GO53" s="200"/>
      <c r="GP53" s="201"/>
      <c r="GQ53" s="183">
        <v>60</v>
      </c>
      <c r="GR53" s="184"/>
      <c r="GS53" s="184"/>
      <c r="GT53" s="184"/>
      <c r="GU53" s="184"/>
      <c r="GV53" s="185"/>
      <c r="GW53" s="196">
        <f t="shared" si="1"/>
        <v>1.7999999999999998</v>
      </c>
      <c r="GX53" s="197"/>
      <c r="GY53" s="197"/>
      <c r="GZ53" s="197"/>
      <c r="HA53" s="197"/>
      <c r="HB53" s="198"/>
      <c r="HC53" s="186">
        <f t="shared" si="4"/>
        <v>2.46</v>
      </c>
      <c r="HD53" s="187"/>
      <c r="HE53" s="187"/>
      <c r="HF53" s="187"/>
      <c r="HG53" s="187"/>
      <c r="HH53" s="188"/>
      <c r="HI53" s="193">
        <v>82</v>
      </c>
      <c r="HJ53" s="194"/>
      <c r="HK53" s="194"/>
      <c r="HL53" s="194"/>
      <c r="HM53" s="194"/>
      <c r="HN53" s="195"/>
      <c r="HO53" s="30"/>
      <c r="HP53" s="31"/>
      <c r="HQ53" s="31"/>
      <c r="HR53" s="31"/>
      <c r="HS53" s="31"/>
      <c r="HT53" s="32"/>
      <c r="HU53" s="190">
        <f t="shared" si="2"/>
        <v>147.6</v>
      </c>
      <c r="HV53" s="191"/>
      <c r="HW53" s="191"/>
      <c r="HX53" s="191"/>
      <c r="HY53" s="191"/>
      <c r="HZ53" s="191"/>
      <c r="IA53" s="191"/>
      <c r="IB53" s="191"/>
      <c r="IC53" s="191"/>
      <c r="ID53" s="191"/>
      <c r="IE53" s="192"/>
      <c r="IF53" s="2">
        <f t="shared" si="3"/>
        <v>147.6</v>
      </c>
    </row>
    <row r="54" spans="1:240" s="2" customFormat="1" ht="16.5" customHeight="1" x14ac:dyDescent="0.25">
      <c r="A54" s="177" t="s">
        <v>87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>
        <v>2E-3</v>
      </c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>
        <v>3.0000000000000001E-3</v>
      </c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99">
        <f t="shared" si="0"/>
        <v>5.0000000000000001E-3</v>
      </c>
      <c r="GL54" s="200"/>
      <c r="GM54" s="200"/>
      <c r="GN54" s="200"/>
      <c r="GO54" s="200"/>
      <c r="GP54" s="201"/>
      <c r="GQ54" s="183">
        <v>11.4</v>
      </c>
      <c r="GR54" s="184"/>
      <c r="GS54" s="184"/>
      <c r="GT54" s="184"/>
      <c r="GU54" s="184"/>
      <c r="GV54" s="185"/>
      <c r="GW54" s="196">
        <f t="shared" si="1"/>
        <v>5.7000000000000002E-2</v>
      </c>
      <c r="GX54" s="197"/>
      <c r="GY54" s="197"/>
      <c r="GZ54" s="197"/>
      <c r="HA54" s="197"/>
      <c r="HB54" s="198"/>
      <c r="HC54" s="205">
        <f>GK54*HI54/0.05</f>
        <v>8.1999999999999993</v>
      </c>
      <c r="HD54" s="206"/>
      <c r="HE54" s="206"/>
      <c r="HF54" s="206"/>
      <c r="HG54" s="206"/>
      <c r="HH54" s="207"/>
      <c r="HI54" s="193">
        <v>82</v>
      </c>
      <c r="HJ54" s="194"/>
      <c r="HK54" s="194"/>
      <c r="HL54" s="194"/>
      <c r="HM54" s="194"/>
      <c r="HN54" s="195"/>
      <c r="HO54" s="30"/>
      <c r="HP54" s="31"/>
      <c r="HQ54" s="31"/>
      <c r="HR54" s="31"/>
      <c r="HS54" s="31"/>
      <c r="HT54" s="32"/>
      <c r="HU54" s="190">
        <f t="shared" si="2"/>
        <v>93.47999999999999</v>
      </c>
      <c r="HV54" s="191"/>
      <c r="HW54" s="191"/>
      <c r="HX54" s="191"/>
      <c r="HY54" s="191"/>
      <c r="HZ54" s="191"/>
      <c r="IA54" s="191"/>
      <c r="IB54" s="191"/>
      <c r="IC54" s="191"/>
      <c r="ID54" s="191"/>
      <c r="IE54" s="192"/>
      <c r="IF54" s="2">
        <f t="shared" si="3"/>
        <v>93.47999999999999</v>
      </c>
    </row>
    <row r="55" spans="1:240" s="2" customFormat="1" ht="16.5" customHeight="1" x14ac:dyDescent="0.25">
      <c r="A55" s="177" t="s">
        <v>96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9"/>
      <c r="X55" s="202"/>
      <c r="Y55" s="203"/>
      <c r="Z55" s="203"/>
      <c r="AA55" s="203"/>
      <c r="AB55" s="203"/>
      <c r="AC55" s="204"/>
      <c r="AD55" s="180"/>
      <c r="AE55" s="181"/>
      <c r="AF55" s="181"/>
      <c r="AG55" s="181"/>
      <c r="AH55" s="181"/>
      <c r="AI55" s="181"/>
      <c r="AJ55" s="182"/>
      <c r="AK55" s="180"/>
      <c r="AL55" s="181"/>
      <c r="AM55" s="181"/>
      <c r="AN55" s="181"/>
      <c r="AO55" s="181"/>
      <c r="AP55" s="182"/>
      <c r="AQ55" s="180"/>
      <c r="AR55" s="181"/>
      <c r="AS55" s="181"/>
      <c r="AT55" s="181"/>
      <c r="AU55" s="181"/>
      <c r="AV55" s="182"/>
      <c r="AW55" s="180"/>
      <c r="AX55" s="181"/>
      <c r="AY55" s="181"/>
      <c r="AZ55" s="181"/>
      <c r="BA55" s="181"/>
      <c r="BB55" s="182"/>
      <c r="BC55" s="180"/>
      <c r="BD55" s="181"/>
      <c r="BE55" s="181"/>
      <c r="BF55" s="181"/>
      <c r="BG55" s="181"/>
      <c r="BH55" s="182"/>
      <c r="BI55" s="180"/>
      <c r="BJ55" s="181"/>
      <c r="BK55" s="181"/>
      <c r="BL55" s="181"/>
      <c r="BM55" s="181"/>
      <c r="BN55" s="182"/>
      <c r="BO55" s="180"/>
      <c r="BP55" s="181"/>
      <c r="BQ55" s="181"/>
      <c r="BR55" s="181"/>
      <c r="BS55" s="181"/>
      <c r="BT55" s="182"/>
      <c r="BU55" s="180"/>
      <c r="BV55" s="181"/>
      <c r="BW55" s="181"/>
      <c r="BX55" s="181"/>
      <c r="BY55" s="181"/>
      <c r="BZ55" s="182"/>
      <c r="CA55" s="180"/>
      <c r="CB55" s="181"/>
      <c r="CC55" s="181"/>
      <c r="CD55" s="181"/>
      <c r="CE55" s="181"/>
      <c r="CF55" s="182"/>
      <c r="CG55" s="180"/>
      <c r="CH55" s="181"/>
      <c r="CI55" s="181"/>
      <c r="CJ55" s="181"/>
      <c r="CK55" s="181"/>
      <c r="CL55" s="182"/>
      <c r="CM55" s="180"/>
      <c r="CN55" s="181"/>
      <c r="CO55" s="181"/>
      <c r="CP55" s="181"/>
      <c r="CQ55" s="181"/>
      <c r="CR55" s="182"/>
      <c r="CS55" s="180"/>
      <c r="CT55" s="181"/>
      <c r="CU55" s="181"/>
      <c r="CV55" s="181"/>
      <c r="CW55" s="181"/>
      <c r="CX55" s="182"/>
      <c r="CY55" s="180"/>
      <c r="CZ55" s="181"/>
      <c r="DA55" s="181"/>
      <c r="DB55" s="181"/>
      <c r="DC55" s="181"/>
      <c r="DD55" s="182"/>
      <c r="DE55" s="180"/>
      <c r="DF55" s="181"/>
      <c r="DG55" s="181"/>
      <c r="DH55" s="181"/>
      <c r="DI55" s="181"/>
      <c r="DJ55" s="182"/>
      <c r="DK55" s="180"/>
      <c r="DL55" s="181"/>
      <c r="DM55" s="181"/>
      <c r="DN55" s="181"/>
      <c r="DO55" s="181"/>
      <c r="DP55" s="182"/>
      <c r="DQ55" s="180"/>
      <c r="DR55" s="181"/>
      <c r="DS55" s="181"/>
      <c r="DT55" s="181"/>
      <c r="DU55" s="181"/>
      <c r="DV55" s="182"/>
      <c r="DW55" s="180"/>
      <c r="DX55" s="181"/>
      <c r="DY55" s="181"/>
      <c r="DZ55" s="181"/>
      <c r="EA55" s="181"/>
      <c r="EB55" s="182"/>
      <c r="EC55" s="180"/>
      <c r="ED55" s="181"/>
      <c r="EE55" s="181"/>
      <c r="EF55" s="181"/>
      <c r="EG55" s="181"/>
      <c r="EH55" s="182"/>
      <c r="EI55" s="180"/>
      <c r="EJ55" s="181"/>
      <c r="EK55" s="181"/>
      <c r="EL55" s="181"/>
      <c r="EM55" s="181"/>
      <c r="EN55" s="182"/>
      <c r="EO55" s="180"/>
      <c r="EP55" s="181"/>
      <c r="EQ55" s="181"/>
      <c r="ER55" s="181"/>
      <c r="ES55" s="181"/>
      <c r="ET55" s="182"/>
      <c r="EU55" s="180"/>
      <c r="EV55" s="181"/>
      <c r="EW55" s="181"/>
      <c r="EX55" s="181"/>
      <c r="EY55" s="181"/>
      <c r="EZ55" s="182"/>
      <c r="FA55" s="180"/>
      <c r="FB55" s="181"/>
      <c r="FC55" s="181"/>
      <c r="FD55" s="181"/>
      <c r="FE55" s="181"/>
      <c r="FF55" s="182"/>
      <c r="FG55" s="180"/>
      <c r="FH55" s="181"/>
      <c r="FI55" s="181"/>
      <c r="FJ55" s="181"/>
      <c r="FK55" s="181"/>
      <c r="FL55" s="182"/>
      <c r="FM55" s="180"/>
      <c r="FN55" s="181"/>
      <c r="FO55" s="181"/>
      <c r="FP55" s="181"/>
      <c r="FQ55" s="181"/>
      <c r="FR55" s="182"/>
      <c r="FS55" s="180"/>
      <c r="FT55" s="181"/>
      <c r="FU55" s="181"/>
      <c r="FV55" s="181"/>
      <c r="FW55" s="181"/>
      <c r="FX55" s="182"/>
      <c r="FY55" s="180"/>
      <c r="FZ55" s="181"/>
      <c r="GA55" s="181"/>
      <c r="GB55" s="181"/>
      <c r="GC55" s="181"/>
      <c r="GD55" s="182"/>
      <c r="GE55" s="180"/>
      <c r="GF55" s="181"/>
      <c r="GG55" s="181"/>
      <c r="GH55" s="181"/>
      <c r="GI55" s="181"/>
      <c r="GJ55" s="182"/>
      <c r="GK55" s="199">
        <f t="shared" si="0"/>
        <v>0</v>
      </c>
      <c r="GL55" s="200"/>
      <c r="GM55" s="200"/>
      <c r="GN55" s="200"/>
      <c r="GO55" s="200"/>
      <c r="GP55" s="201"/>
      <c r="GQ55" s="183">
        <v>35</v>
      </c>
      <c r="GR55" s="184"/>
      <c r="GS55" s="184"/>
      <c r="GT55" s="184"/>
      <c r="GU55" s="184"/>
      <c r="GV55" s="185"/>
      <c r="GW55" s="196">
        <f t="shared" si="1"/>
        <v>0</v>
      </c>
      <c r="GX55" s="197"/>
      <c r="GY55" s="197"/>
      <c r="GZ55" s="197"/>
      <c r="HA55" s="197"/>
      <c r="HB55" s="198"/>
      <c r="HC55" s="186">
        <f t="shared" si="4"/>
        <v>0</v>
      </c>
      <c r="HD55" s="187"/>
      <c r="HE55" s="187"/>
      <c r="HF55" s="187"/>
      <c r="HG55" s="187"/>
      <c r="HH55" s="188"/>
      <c r="HI55" s="193">
        <v>82</v>
      </c>
      <c r="HJ55" s="194"/>
      <c r="HK55" s="194"/>
      <c r="HL55" s="194"/>
      <c r="HM55" s="194"/>
      <c r="HN55" s="195"/>
      <c r="HO55" s="30"/>
      <c r="HP55" s="31"/>
      <c r="HQ55" s="31"/>
      <c r="HR55" s="31"/>
      <c r="HS55" s="31"/>
      <c r="HT55" s="32"/>
      <c r="HU55" s="190">
        <f t="shared" si="2"/>
        <v>0</v>
      </c>
      <c r="HV55" s="191"/>
      <c r="HW55" s="191"/>
      <c r="HX55" s="191"/>
      <c r="HY55" s="191"/>
      <c r="HZ55" s="191"/>
      <c r="IA55" s="191"/>
      <c r="IB55" s="191"/>
      <c r="IC55" s="191"/>
      <c r="ID55" s="191"/>
      <c r="IE55" s="192"/>
      <c r="IF55" s="2">
        <f t="shared" si="3"/>
        <v>0</v>
      </c>
    </row>
    <row r="56" spans="1:240" s="2" customFormat="1" ht="10.199999999999999" x14ac:dyDescent="0.2">
      <c r="HN56" s="2">
        <v>107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HU57" s="14">
        <f>SUM(HU28:HU56)</f>
        <v>6724.1580000000004</v>
      </c>
      <c r="HW57" s="57"/>
      <c r="HX57" s="57"/>
      <c r="HY57" s="57"/>
      <c r="HZ57" s="57"/>
      <c r="IA57" s="57"/>
      <c r="IB57" s="57"/>
      <c r="IC57" s="57"/>
      <c r="ID57" s="57"/>
      <c r="IE57" s="57"/>
      <c r="IF57" s="57"/>
    </row>
    <row r="58" spans="1:240" s="2" customFormat="1" ht="10.199999999999999" x14ac:dyDescent="0.2">
      <c r="A58" s="2" t="s">
        <v>88</v>
      </c>
      <c r="K58" s="49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9"/>
      <c r="Z58" s="49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9"/>
      <c r="AY58" s="15"/>
      <c r="CG58" s="2" t="s">
        <v>89</v>
      </c>
      <c r="CR58" s="49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9"/>
      <c r="DG58" s="49" t="s">
        <v>101</v>
      </c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9"/>
      <c r="EF58" s="15"/>
      <c r="EG58" s="15"/>
      <c r="EH58" s="15"/>
      <c r="EU58" s="2" t="s">
        <v>90</v>
      </c>
      <c r="FK58" s="49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9"/>
      <c r="GO58" s="49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9"/>
      <c r="HG58" s="49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9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6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6"/>
      <c r="EG59" s="16"/>
      <c r="EH59" s="16"/>
      <c r="EU59" s="2" t="s">
        <v>91</v>
      </c>
      <c r="FK59" s="189" t="s">
        <v>92</v>
      </c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7"/>
      <c r="GK59" s="17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G61" s="49" t="s">
        <v>94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9"/>
      <c r="BF61" s="15"/>
      <c r="CG61" s="2" t="s">
        <v>95</v>
      </c>
      <c r="CR61" s="49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9"/>
      <c r="DG61" s="49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9"/>
      <c r="EF61" s="15"/>
      <c r="EG61" s="15"/>
      <c r="EH61" s="15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6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6"/>
      <c r="EG62" s="16"/>
      <c r="EH62" s="16"/>
    </row>
  </sheetData>
  <mergeCells count="1260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2024-09-26T05:44:36Z</cp:lastPrinted>
  <dcterms:created xsi:type="dcterms:W3CDTF">2024-03-13T05:38:06Z</dcterms:created>
  <dcterms:modified xsi:type="dcterms:W3CDTF">2024-11-05T11:34:25Z</dcterms:modified>
</cp:coreProperties>
</file>